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780" tabRatio="871" firstSheet="1" activeTab="2"/>
  </bookViews>
  <sheets>
    <sheet name="programa" sheetId="1" r:id="rId1"/>
    <sheet name="registracija" sheetId="2" r:id="rId2"/>
    <sheet name="A gr." sheetId="3" r:id="rId3"/>
    <sheet name="C gr." sheetId="4" r:id="rId4"/>
    <sheet name="D gr." sheetId="5" r:id="rId5"/>
    <sheet name="E gr." sheetId="6" r:id="rId6"/>
    <sheet name="B gr." sheetId="7" r:id="rId7"/>
    <sheet name="teisejo_lapas" sheetId="8" r:id="rId8"/>
    <sheet name="teisejo_lapas (2)" sheetId="9" r:id="rId9"/>
    <sheet name="taskai" sheetId="10" r:id="rId10"/>
    <sheet name="finalo-start-laikai" sheetId="11" r:id="rId11"/>
    <sheet name="teisejo_RANKA" sheetId="12" r:id="rId12"/>
    <sheet name="Sheet3" sheetId="13" r:id="rId13"/>
    <sheet name="Sheet5" sheetId="14" r:id="rId14"/>
    <sheet name="Sheet6" sheetId="15" r:id="rId15"/>
  </sheets>
  <definedNames>
    <definedName name="_xlnm.Print_Area" localSheetId="2">'A gr.'!$A$1:$BC$56</definedName>
    <definedName name="_xlnm.Print_Area" localSheetId="3">'C gr.'!$A$1:$BC$45</definedName>
    <definedName name="_xlnm.Print_Area" localSheetId="4">'D gr.'!$A$1:$AD$45</definedName>
    <definedName name="_xlnm.Print_Area" localSheetId="5">'E gr.'!$A$1:$AD$49</definedName>
    <definedName name="_xlnm.Print_Area" localSheetId="1">'registracija'!$A$1:$J$139</definedName>
    <definedName name="_xlnm.Print_Area" localSheetId="7">'teisejo_lapas'!$A$1:$D$52</definedName>
    <definedName name="_xlnm.Print_Area" localSheetId="8">'teisejo_lapas (2)'!$A$1:$E$21</definedName>
    <definedName name="_xlnm.Print_Area" localSheetId="11">'teisejo_RANKA'!$A$1:$E$35</definedName>
  </definedNames>
  <calcPr fullCalcOnLoad="1"/>
</workbook>
</file>

<file path=xl/comments10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<sst xmlns="http://schemas.openxmlformats.org/spreadsheetml/2006/main" count="1697" uniqueCount="301">
  <si>
    <t>F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</si>
  <si>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</si>
  <si>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</si>
  <si>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</si>
  <si>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</si>
  <si>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</si>
  <si>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</si>
  <si>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</si>
  <si>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</si>
  <si>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</si>
  <si>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</si>
  <si>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</si>
  <si>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</si>
  <si>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</si>
  <si>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</si>
  <si>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</si>
  <si>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</si>
  <si>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</si>
  <si>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ATRANKINĖS – M</t>
  </si>
  <si>
    <t>FINALAS – M</t>
  </si>
  <si>
    <t xml:space="preserve">Data:  </t>
  </si>
  <si>
    <t xml:space="preserve">Pogrupis:   </t>
  </si>
  <si>
    <t xml:space="preserve">Etapas:   </t>
  </si>
  <si>
    <t xml:space="preserve">Vyr. teisėjai:   </t>
  </si>
  <si>
    <t xml:space="preserve">Maršrutai: 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</si>
  <si>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</si>
  <si>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</si>
  <si>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</si>
  <si>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</si>
  <si>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</si>
  <si>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</si>
  <si>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</si>
  <si>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Finalas (uždaras)</t>
  </si>
  <si>
    <t>Viso finale 6 vaikinai ir 6 merginos</t>
  </si>
  <si>
    <t>MIN.</t>
  </si>
  <si>
    <t>I trasa</t>
  </si>
  <si>
    <t>poilsis (5 min.)</t>
  </si>
  <si>
    <t>II trasa</t>
  </si>
  <si>
    <t>III trasa</t>
  </si>
  <si>
    <t>IV trasa</t>
  </si>
  <si>
    <t>V trasa</t>
  </si>
  <si>
    <t>Atranka (uždara)</t>
  </si>
  <si>
    <t>Tarkim atrankoje dalyvauja 25 sportininkai</t>
  </si>
  <si>
    <t>2 val. 25 min.</t>
  </si>
  <si>
    <t>2 val. 45 min.</t>
  </si>
  <si>
    <t>Viso finale 8 vaikinai ir 8 merginos</t>
  </si>
  <si>
    <t>Laikas</t>
  </si>
  <si>
    <t>Programos dalis</t>
  </si>
  <si>
    <t>PROGRAMA</t>
  </si>
  <si>
    <t>Trukmė, min</t>
  </si>
  <si>
    <t>Registracija</t>
  </si>
  <si>
    <t>Pasirengimas A grupės startui</t>
  </si>
  <si>
    <t>A grupės atrankos etapas</t>
  </si>
  <si>
    <t>Pasiruošimas B grupės startui (trasų statymas)</t>
  </si>
  <si>
    <t>B grupės startas</t>
  </si>
  <si>
    <t>Apdovanojimai</t>
  </si>
  <si>
    <t>Pabaiga</t>
  </si>
  <si>
    <t>Rezultatų skaičiavimas, pasiruošimas apdovanojimams</t>
  </si>
  <si>
    <t>moterys</t>
  </si>
  <si>
    <t>vyrai</t>
  </si>
  <si>
    <t>A (elito) grupės finalinių startų trukmė</t>
  </si>
  <si>
    <t>Startų tvarkaraščio paskelbimas.
Informacija: taisyklės, saugumas, atsakomybė.</t>
  </si>
  <si>
    <t>Pogrupis:</t>
  </si>
  <si>
    <t>Etapas:</t>
  </si>
  <si>
    <t>Data:</t>
  </si>
  <si>
    <t>Teisėjas:</t>
  </si>
  <si>
    <t>Vyrai</t>
  </si>
  <si>
    <t>Moterys</t>
  </si>
  <si>
    <t>TOP</t>
  </si>
  <si>
    <t>BONUS</t>
  </si>
  <si>
    <t>Trasos NR.:</t>
  </si>
  <si>
    <t>Gim. metai</t>
  </si>
  <si>
    <t>Miestas</t>
  </si>
  <si>
    <t>Klubas</t>
  </si>
  <si>
    <t>Grupė</t>
  </si>
  <si>
    <t>Klaipėda</t>
  </si>
  <si>
    <t>Vilnius</t>
  </si>
  <si>
    <t>Kaunas</t>
  </si>
  <si>
    <t>Lytis</t>
  </si>
  <si>
    <t>M</t>
  </si>
  <si>
    <t>Dabar:</t>
  </si>
  <si>
    <t>m.</t>
  </si>
  <si>
    <t>amžius</t>
  </si>
  <si>
    <t>BF</t>
  </si>
  <si>
    <t>BM</t>
  </si>
  <si>
    <t>REGISTRACIJA</t>
  </si>
  <si>
    <t>D grupės startas</t>
  </si>
  <si>
    <t>Pasiruošimas D grupės startui (trasų statymas)</t>
  </si>
  <si>
    <t>Pasiruošimas C grupės startui (trasų statymas)</t>
  </si>
  <si>
    <t>C grupės startas</t>
  </si>
  <si>
    <t>Tarkim atrankoje dalyvauja 15 sportininku (AM - 6 dalyviai, AW - 3 dal., CM - 3 dal., CW - 3 dal.)</t>
  </si>
  <si>
    <t>2 val.</t>
  </si>
  <si>
    <t>Pasiruošimas A ir C grupės finalui (trasų statymas)</t>
  </si>
  <si>
    <t>A ir C grupės finalistai eina į izoliatorių!!!</t>
  </si>
  <si>
    <t>Finalas</t>
  </si>
  <si>
    <t>atrankinis</t>
  </si>
  <si>
    <t>Kaina</t>
  </si>
  <si>
    <t>$</t>
  </si>
  <si>
    <t>Lt</t>
  </si>
  <si>
    <t>Nr</t>
  </si>
  <si>
    <t>Reg</t>
  </si>
  <si>
    <t>AF</t>
  </si>
  <si>
    <t>1</t>
  </si>
  <si>
    <t>2</t>
  </si>
  <si>
    <t>3</t>
  </si>
  <si>
    <t>4</t>
  </si>
  <si>
    <t>5</t>
  </si>
  <si>
    <t>6</t>
  </si>
  <si>
    <t>7</t>
  </si>
  <si>
    <t>8</t>
  </si>
  <si>
    <t>E</t>
  </si>
  <si>
    <t>D</t>
  </si>
  <si>
    <t>Pasiruošimas E grupės startui (trasų statymas)</t>
  </si>
  <si>
    <t>E grupės startas</t>
  </si>
  <si>
    <t>LUK</t>
  </si>
  <si>
    <t>MD</t>
  </si>
  <si>
    <t>Andrius Smirnovas</t>
  </si>
  <si>
    <t>9</t>
  </si>
  <si>
    <t>CF</t>
  </si>
  <si>
    <t>CM</t>
  </si>
  <si>
    <t>AM</t>
  </si>
  <si>
    <t>10</t>
  </si>
  <si>
    <t>11</t>
  </si>
  <si>
    <t>12</t>
  </si>
  <si>
    <t>13</t>
  </si>
  <si>
    <t>14</t>
  </si>
  <si>
    <t>16</t>
  </si>
  <si>
    <t>Ūla Koroliova</t>
  </si>
  <si>
    <t>Vardas, pavardė</t>
  </si>
  <si>
    <t>Viktorija Pimpytė</t>
  </si>
  <si>
    <t>Kirilas Lučenko</t>
  </si>
  <si>
    <t>Aušra Demereckaitė</t>
  </si>
  <si>
    <t>Martynas Bielys</t>
  </si>
  <si>
    <t>Svajūnas Paukštaitis</t>
  </si>
  <si>
    <t>Tomas Nenartavičius</t>
  </si>
  <si>
    <t>Augustinas Pocevičius</t>
  </si>
  <si>
    <t>Daniela Deveikytė</t>
  </si>
  <si>
    <t>Domantas Garšvas</t>
  </si>
  <si>
    <t>Edvinas Kriščiūnas</t>
  </si>
  <si>
    <t>Gabija Bernotaitė</t>
  </si>
  <si>
    <t>Gediminas Ganatauskas</t>
  </si>
  <si>
    <t>Marija Jekabsone</t>
  </si>
  <si>
    <t>Mindaugas Bernotas</t>
  </si>
  <si>
    <t>Nikolė Deveikytė</t>
  </si>
  <si>
    <t>Rugilė Paukštaitytė</t>
  </si>
  <si>
    <t>Rugilė Tamošiūnaitė</t>
  </si>
  <si>
    <t>Ugnė Leščiukaitytė</t>
  </si>
  <si>
    <t>Arūnas Kamandulis</t>
  </si>
  <si>
    <t>Gediminas Jacikevičius</t>
  </si>
  <si>
    <t>Jonas Tamulionis</t>
  </si>
  <si>
    <t>Julius Sveikauskas</t>
  </si>
  <si>
    <t>Margarita Smirnoviene</t>
  </si>
  <si>
    <t>Milda Jatužytė</t>
  </si>
  <si>
    <t>Julius Giniotis</t>
  </si>
  <si>
    <t>Kipras Baltrūnas</t>
  </si>
  <si>
    <t>Kostas Turčinavičius</t>
  </si>
  <si>
    <t>Benediktas Kulbis</t>
  </si>
  <si>
    <t>Gustas Staniukaitis</t>
  </si>
  <si>
    <t>Juozapas Bičinas</t>
  </si>
  <si>
    <t>Milda Koreivaitė</t>
  </si>
  <si>
    <t>Steponas Bičinas</t>
  </si>
  <si>
    <t>Andrius Žalimas</t>
  </si>
  <si>
    <t>Liubov Goroško</t>
  </si>
  <si>
    <t>Sergejus Kozliuk</t>
  </si>
  <si>
    <t>Abigailė Tamošauskaitė</t>
  </si>
  <si>
    <t>Aleksandr Vasiljev</t>
  </si>
  <si>
    <t>Andrius Sidorovas</t>
  </si>
  <si>
    <t>Darija Bormotova</t>
  </si>
  <si>
    <t>Denis Kuzmin</t>
  </si>
  <si>
    <t>Eglė Tilvikaitė</t>
  </si>
  <si>
    <t>Ana Kolmykova</t>
  </si>
  <si>
    <t>Andrej Radevič</t>
  </si>
  <si>
    <t>Elvinas Piluckis</t>
  </si>
  <si>
    <t>Ilja Gaiduk</t>
  </si>
  <si>
    <t>Iveta Rukštelytė</t>
  </si>
  <si>
    <t>Mantas Kazlauskas</t>
  </si>
  <si>
    <t>Semion Kozliuk</t>
  </si>
  <si>
    <t>Yarova Elena</t>
  </si>
  <si>
    <t>Yurtaeva Irina</t>
  </si>
  <si>
    <t>Bydtaev Sergey</t>
  </si>
  <si>
    <t>Schervyanin Alexey</t>
  </si>
  <si>
    <t>Smirnov Yuriy</t>
  </si>
  <si>
    <t>Sokolov Vasiliy</t>
  </si>
  <si>
    <t xml:space="preserve">Usoltseva Liubov                  </t>
  </si>
  <si>
    <t>Zemchuznikov Andrey</t>
  </si>
  <si>
    <t xml:space="preserve">Belyak  Alexey                            </t>
  </si>
  <si>
    <t>Zalomin Andrey</t>
  </si>
  <si>
    <t>Gest’   Irina</t>
  </si>
  <si>
    <t>Vasilieva  Liza</t>
  </si>
  <si>
    <t>Kontsibovskiy Konstantin</t>
  </si>
  <si>
    <t>Kornietskiy  Daniil</t>
  </si>
  <si>
    <t>Mazurok Oleg</t>
  </si>
  <si>
    <t>Michurov Nikolai</t>
  </si>
  <si>
    <t>Pashkauskas Erik</t>
  </si>
  <si>
    <t>Volkov Igor</t>
  </si>
  <si>
    <t>Paulius Dupinskas</t>
  </si>
  <si>
    <t>Edgaras Seiliūnas</t>
  </si>
  <si>
    <t>Marius Galaburda</t>
  </si>
  <si>
    <t>Petras Kastanauskas</t>
  </si>
  <si>
    <t>Артюшевская Ирина</t>
  </si>
  <si>
    <t xml:space="preserve">Касперович Екатерина </t>
  </si>
  <si>
    <t>Ковалевский Александр</t>
  </si>
  <si>
    <t xml:space="preserve">Кочетков Михаил </t>
  </si>
  <si>
    <t xml:space="preserve">Малютина Галина </t>
  </si>
  <si>
    <t xml:space="preserve">Пузакова Мария </t>
  </si>
  <si>
    <t>Туйгунова Ольга</t>
  </si>
  <si>
    <t xml:space="preserve">Хохлов Владимир </t>
  </si>
  <si>
    <t xml:space="preserve">Шахматова Евгения </t>
  </si>
  <si>
    <t xml:space="preserve">Мирошниченко Юлия </t>
  </si>
  <si>
    <t xml:space="preserve">Гибзун Екатерина </t>
  </si>
  <si>
    <t>Кохан Елизавета</t>
  </si>
  <si>
    <t>Новиков Владислав</t>
  </si>
  <si>
    <t>Павлов Евгений</t>
  </si>
  <si>
    <t>Соловьева Александра</t>
  </si>
  <si>
    <t>Aleksandr Tiagun</t>
  </si>
  <si>
    <t>Egle Kirdulyte</t>
  </si>
  <si>
    <t xml:space="preserve">Pavel Jurkovlianec </t>
  </si>
  <si>
    <t>Viktorija Daugvilaitė</t>
  </si>
  <si>
    <t>Augustinas Šarkinas</t>
  </si>
  <si>
    <t>Donatas Izmodenovas</t>
  </si>
  <si>
    <t xml:space="preserve">Gediminas Simutis </t>
  </si>
  <si>
    <t xml:space="preserve">Saulė Žukauskaitė </t>
  </si>
  <si>
    <t>Valdas Valintėlis</t>
  </si>
  <si>
    <t>Vilimantas Petrašiūnas</t>
  </si>
  <si>
    <t>Eglė Dambrauskaitė</t>
  </si>
  <si>
    <t>Matas Dominas</t>
  </si>
  <si>
    <t xml:space="preserve">Miglė Žukauskaitė </t>
  </si>
  <si>
    <t>Rokas Grižas</t>
  </si>
  <si>
    <t>Domas Nutautas  </t>
  </si>
  <si>
    <t>Juozas Bobina</t>
  </si>
  <si>
    <t>Tadas Nutautas</t>
  </si>
  <si>
    <t>Deimantė Gaigalaitė</t>
  </si>
  <si>
    <t>Такжанов Юрий</t>
  </si>
  <si>
    <t>Власова Екатерина</t>
  </si>
  <si>
    <t>Šiauliai</t>
  </si>
  <si>
    <t>Kaliningrad</t>
  </si>
  <si>
    <t>VUŽK</t>
  </si>
  <si>
    <t>VBR</t>
  </si>
  <si>
    <t>Klaipėdos MSC</t>
  </si>
  <si>
    <t>DTDM</t>
  </si>
  <si>
    <t>Ieva Mikučiūnaitė</t>
  </si>
  <si>
    <t>Gediminas Monastyreckis</t>
  </si>
  <si>
    <t>Artūras Volkovas</t>
  </si>
  <si>
    <t>Augustas Butkus</t>
  </si>
  <si>
    <t>Simonas Butkus</t>
  </si>
  <si>
    <t>Mykolas Mikučiūnas</t>
  </si>
  <si>
    <t>Dmitrijus Monastyreckis</t>
  </si>
  <si>
    <t>Andrius Gečionis</t>
  </si>
  <si>
    <t>Vytautas Stirbys</t>
  </si>
  <si>
    <t>Aistė Pliuškevičiūtė</t>
  </si>
  <si>
    <t>Linas Žiaukas</t>
  </si>
  <si>
    <t>Dovilė Gedminaitė</t>
  </si>
  <si>
    <t>Gabija Barauskaitė</t>
  </si>
  <si>
    <t>Aivaras Samaitis</t>
  </si>
  <si>
    <t>Clemente Perazzo</t>
  </si>
  <si>
    <t>Rimas Levendrauskas</t>
  </si>
  <si>
    <t>Lukasz Sidor</t>
  </si>
  <si>
    <t>Jurji  Krasanov</t>
  </si>
  <si>
    <t>Svjatoslav   Matveev</t>
  </si>
  <si>
    <t>Kiril  Solovjov</t>
  </si>
  <si>
    <t>Konstantin  Vedeneev</t>
  </si>
  <si>
    <t>Igor  Tihonovic</t>
  </si>
  <si>
    <t>Kirill  Fokin</t>
  </si>
  <si>
    <t>Jurij   Zegelis </t>
  </si>
  <si>
    <t>Maja  Grosa</t>
  </si>
  <si>
    <t>Riga</t>
  </si>
  <si>
    <t>Kauno Laipiojimo uolomis Sporto klubas</t>
  </si>
  <si>
    <t>2009 m. LIETUVOS BOULDERINGO TAURĖ. 6 Etapas - LUK</t>
  </si>
  <si>
    <t>Laura Blėdaite</t>
  </si>
  <si>
    <t>Egle Marciulaityte</t>
  </si>
  <si>
    <t>A grupės finalas (Finale 6(lt)3(uzsien) vyrai, 3 moterys)
C grupės finalas (finale 3 vyrai, 3 moterys)</t>
  </si>
  <si>
    <t>/</t>
  </si>
  <si>
    <t>Atop</t>
  </si>
  <si>
    <t>Amid</t>
  </si>
  <si>
    <t>A try</t>
  </si>
  <si>
    <t>15</t>
  </si>
  <si>
    <t>6 etapas</t>
  </si>
  <si>
    <t>Vytautas Gudelis</t>
  </si>
  <si>
    <t>Karolis Jurkenas</t>
  </si>
  <si>
    <t>Tadas Makcinskas</t>
  </si>
  <si>
    <t>E, F</t>
  </si>
  <si>
    <t>Ftop</t>
  </si>
  <si>
    <t>Ftry</t>
  </si>
  <si>
    <t>Fmid</t>
  </si>
  <si>
    <t>Atry</t>
  </si>
  <si>
    <t>Sergej Kozliuk</t>
  </si>
  <si>
    <t>Startas kas</t>
  </si>
  <si>
    <t>min.</t>
  </si>
  <si>
    <t>FINALO STARTO TVARKA IR LAIKAI</t>
  </si>
  <si>
    <t>END !!!</t>
  </si>
  <si>
    <t>CHANGING ROUTES</t>
  </si>
  <si>
    <t>not cat.</t>
  </si>
  <si>
    <t>Kotchetkov Mikhail</t>
  </si>
  <si>
    <t>Khokhlol Vladimir</t>
  </si>
  <si>
    <t>VYRAI</t>
  </si>
  <si>
    <t>6 trasa</t>
  </si>
  <si>
    <t>Paulius Dubinskas</t>
  </si>
  <si>
    <t>17</t>
  </si>
  <si>
    <t>18</t>
  </si>
  <si>
    <t>19</t>
  </si>
  <si>
    <t>Khokhpl Vladimir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</si>
</sst>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;@"/>
    <numFmt numFmtId="165" formatCode="mm"/>
    <numFmt numFmtId="166" formatCode="[h]mm"/>
    <numFmt numFmtId="167" formatCode="m"/>
    <numFmt numFmtId="168" formatCode="[mm]:ss"/>
    <numFmt numFmtId="169" formatCode="[$-427]yyyy\ &quot;m.&quot;\ mmmm\ d\ &quot;d.&quot;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Tahoma"/>
      <family val="2"/>
    </font>
    <font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400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thin">
        <color indexed="8"/>
      </left>
      <right style="medium"/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>
        <color indexed="8"/>
      </left>
      <right style="thin">
        <color indexed="8"/>
      </right>
      <top style="thin"/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0"/>
      </bottom>
    </border>
    <border>
      <left style="medium"/>
      <right style="thin">
        <color indexed="8"/>
      </right>
      <top style="thin">
        <color indexed="8"/>
      </top>
      <bottom style="medium">
        <color indexed="10"/>
      </bottom>
    </border>
    <border>
      <left style="medium"/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medium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4" borderId="11" xfId="0" applyFont="1" applyFill="1" applyBorder="1" applyAlignment="1" applyProtection="1">
      <alignment horizontal="center"/>
      <protection hidden="1"/>
    </xf>
    <xf numFmtId="0" fontId="3" fillId="22" borderId="12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3" fillId="26" borderId="16" xfId="0" applyFont="1" applyFill="1" applyBorder="1" applyAlignment="1" applyProtection="1">
      <alignment horizontal="center"/>
      <protection locked="0"/>
    </xf>
    <xf numFmtId="0" fontId="3" fillId="25" borderId="17" xfId="0" applyFont="1" applyFill="1" applyBorder="1" applyAlignment="1" applyProtection="1">
      <alignment horizontal="center"/>
      <protection locked="0"/>
    </xf>
    <xf numFmtId="0" fontId="3" fillId="26" borderId="18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4" borderId="37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" fillId="4" borderId="41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4" borderId="43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4" borderId="45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4" borderId="23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" fillId="4" borderId="50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1" fillId="4" borderId="5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0" fillId="20" borderId="52" xfId="0" applyFont="1" applyFill="1" applyBorder="1" applyAlignment="1">
      <alignment horizontal="center"/>
    </xf>
    <xf numFmtId="0" fontId="10" fillId="20" borderId="53" xfId="0" applyFont="1" applyFill="1" applyBorder="1" applyAlignment="1">
      <alignment horizontal="center"/>
    </xf>
    <xf numFmtId="0" fontId="10" fillId="20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22" borderId="57" xfId="0" applyFill="1" applyBorder="1" applyAlignment="1">
      <alignment horizontal="center"/>
    </xf>
    <xf numFmtId="0" fontId="0" fillId="22" borderId="55" xfId="0" applyFill="1" applyBorder="1" applyAlignment="1">
      <alignment horizontal="center"/>
    </xf>
    <xf numFmtId="0" fontId="0" fillId="22" borderId="5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22" borderId="59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0" fontId="0" fillId="22" borderId="5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22" borderId="6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20" borderId="61" xfId="0" applyFont="1" applyFill="1" applyBorder="1" applyAlignment="1">
      <alignment horizontal="center"/>
    </xf>
    <xf numFmtId="0" fontId="0" fillId="20" borderId="62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20" borderId="64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22" borderId="57" xfId="0" applyFill="1" applyBorder="1" applyAlignment="1">
      <alignment/>
    </xf>
    <xf numFmtId="0" fontId="0" fillId="22" borderId="55" xfId="0" applyFill="1" applyBorder="1" applyAlignment="1">
      <alignment/>
    </xf>
    <xf numFmtId="0" fontId="0" fillId="22" borderId="59" xfId="0" applyFill="1" applyBorder="1" applyAlignment="1">
      <alignment/>
    </xf>
    <xf numFmtId="0" fontId="0" fillId="22" borderId="47" xfId="0" applyFill="1" applyBorder="1" applyAlignment="1">
      <alignment/>
    </xf>
    <xf numFmtId="0" fontId="0" fillId="22" borderId="65" xfId="0" applyFill="1" applyBorder="1" applyAlignment="1">
      <alignment/>
    </xf>
    <xf numFmtId="0" fontId="0" fillId="22" borderId="66" xfId="0" applyFill="1" applyBorder="1" applyAlignment="1">
      <alignment/>
    </xf>
    <xf numFmtId="0" fontId="10" fillId="20" borderId="67" xfId="0" applyFont="1" applyFill="1" applyBorder="1" applyAlignment="1">
      <alignment horizontal="center"/>
    </xf>
    <xf numFmtId="0" fontId="10" fillId="20" borderId="68" xfId="0" applyFont="1" applyFill="1" applyBorder="1" applyAlignment="1">
      <alignment horizontal="center"/>
    </xf>
    <xf numFmtId="0" fontId="10" fillId="20" borderId="69" xfId="0" applyFont="1" applyFill="1" applyBorder="1" applyAlignment="1">
      <alignment horizontal="center"/>
    </xf>
    <xf numFmtId="0" fontId="0" fillId="22" borderId="59" xfId="0" applyFill="1" applyBorder="1" applyAlignment="1">
      <alignment horizontal="left"/>
    </xf>
    <xf numFmtId="0" fontId="10" fillId="20" borderId="70" xfId="0" applyFont="1" applyFill="1" applyBorder="1" applyAlignment="1">
      <alignment horizontal="center"/>
    </xf>
    <xf numFmtId="0" fontId="0" fillId="20" borderId="71" xfId="0" applyFill="1" applyBorder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0" fontId="10" fillId="0" borderId="4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4" fillId="20" borderId="72" xfId="0" applyFont="1" applyFill="1" applyBorder="1" applyAlignment="1" applyProtection="1">
      <alignment horizontal="center"/>
      <protection locked="0"/>
    </xf>
    <xf numFmtId="0" fontId="10" fillId="0" borderId="61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7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10" fillId="0" borderId="74" xfId="0" applyFont="1" applyBorder="1" applyAlignment="1" applyProtection="1">
      <alignment horizontal="right"/>
      <protection/>
    </xf>
    <xf numFmtId="14" fontId="0" fillId="0" borderId="75" xfId="0" applyNumberFormat="1" applyFont="1" applyBorder="1" applyAlignment="1" applyProtection="1">
      <alignment horizontal="center"/>
      <protection/>
    </xf>
    <xf numFmtId="0" fontId="10" fillId="0" borderId="76" xfId="0" applyFont="1" applyBorder="1" applyAlignment="1" applyProtection="1">
      <alignment horizontal="right"/>
      <protection/>
    </xf>
    <xf numFmtId="0" fontId="10" fillId="0" borderId="77" xfId="0" applyFont="1" applyBorder="1" applyAlignment="1" applyProtection="1">
      <alignment horizontal="right"/>
      <protection/>
    </xf>
    <xf numFmtId="0" fontId="10" fillId="0" borderId="78" xfId="0" applyFont="1" applyBorder="1" applyAlignment="1" applyProtection="1">
      <alignment horizontal="right"/>
      <protection/>
    </xf>
    <xf numFmtId="0" fontId="0" fillId="2" borderId="6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70" xfId="0" applyFont="1" applyBorder="1" applyAlignment="1" applyProtection="1">
      <alignment/>
      <protection/>
    </xf>
    <xf numFmtId="0" fontId="10" fillId="0" borderId="61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4" borderId="79" xfId="0" applyFont="1" applyFill="1" applyBorder="1" applyAlignment="1" applyProtection="1">
      <alignment horizontal="center"/>
      <protection hidden="1"/>
    </xf>
    <xf numFmtId="0" fontId="3" fillId="22" borderId="48" xfId="0" applyFont="1" applyFill="1" applyBorder="1" applyAlignment="1" applyProtection="1">
      <alignment horizontal="center"/>
      <protection hidden="1"/>
    </xf>
    <xf numFmtId="0" fontId="10" fillId="0" borderId="70" xfId="0" applyFont="1" applyBorder="1" applyAlignment="1" applyProtection="1">
      <alignment/>
      <protection/>
    </xf>
    <xf numFmtId="0" fontId="10" fillId="0" borderId="70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 locked="0"/>
    </xf>
    <xf numFmtId="0" fontId="15" fillId="0" borderId="47" xfId="0" applyFont="1" applyBorder="1" applyAlignment="1" applyProtection="1">
      <alignment/>
      <protection locked="0"/>
    </xf>
    <xf numFmtId="0" fontId="10" fillId="0" borderId="61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20" borderId="80" xfId="0" applyFill="1" applyBorder="1" applyAlignment="1">
      <alignment horizontal="center"/>
    </xf>
    <xf numFmtId="0" fontId="0" fillId="20" borderId="77" xfId="0" applyFill="1" applyBorder="1" applyAlignment="1">
      <alignment horizontal="center"/>
    </xf>
    <xf numFmtId="0" fontId="3" fillId="22" borderId="81" xfId="0" applyFont="1" applyFill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49" fontId="3" fillId="7" borderId="88" xfId="0" applyNumberFormat="1" applyFont="1" applyFill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49" fontId="3" fillId="7" borderId="91" xfId="0" applyNumberFormat="1" applyFont="1" applyFill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5" fillId="0" borderId="74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5" fillId="0" borderId="94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95" xfId="0" applyFont="1" applyBorder="1" applyAlignment="1" applyProtection="1">
      <alignment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25" borderId="73" xfId="0" applyFont="1" applyFill="1" applyBorder="1" applyAlignment="1" applyProtection="1">
      <alignment horizontal="center"/>
      <protection locked="0"/>
    </xf>
    <xf numFmtId="0" fontId="3" fillId="26" borderId="97" xfId="0" applyFont="1" applyFill="1" applyBorder="1" applyAlignment="1" applyProtection="1">
      <alignment horizontal="center"/>
      <protection locked="0"/>
    </xf>
    <xf numFmtId="0" fontId="3" fillId="25" borderId="98" xfId="0" applyFont="1" applyFill="1" applyBorder="1" applyAlignment="1" applyProtection="1">
      <alignment horizontal="center"/>
      <protection locked="0"/>
    </xf>
    <xf numFmtId="0" fontId="3" fillId="26" borderId="99" xfId="0" applyFont="1" applyFill="1" applyBorder="1" applyAlignment="1" applyProtection="1">
      <alignment horizontal="center"/>
      <protection locked="0"/>
    </xf>
    <xf numFmtId="0" fontId="3" fillId="25" borderId="100" xfId="0" applyFont="1" applyFill="1" applyBorder="1" applyAlignment="1" applyProtection="1">
      <alignment horizontal="center"/>
      <protection locked="0"/>
    </xf>
    <xf numFmtId="0" fontId="3" fillId="26" borderId="98" xfId="0" applyFont="1" applyFill="1" applyBorder="1" applyAlignment="1" applyProtection="1">
      <alignment horizontal="center"/>
      <protection locked="0"/>
    </xf>
    <xf numFmtId="0" fontId="3" fillId="26" borderId="101" xfId="0" applyFont="1" applyFill="1" applyBorder="1" applyAlignment="1" applyProtection="1">
      <alignment horizontal="center"/>
      <protection locked="0"/>
    </xf>
    <xf numFmtId="0" fontId="3" fillId="7" borderId="102" xfId="0" applyFont="1" applyFill="1" applyBorder="1" applyAlignment="1" applyProtection="1">
      <alignment horizontal="center" vertical="center"/>
      <protection locked="0"/>
    </xf>
    <xf numFmtId="0" fontId="3" fillId="25" borderId="103" xfId="0" applyFont="1" applyFill="1" applyBorder="1" applyAlignment="1" applyProtection="1">
      <alignment horizontal="center"/>
      <protection locked="0"/>
    </xf>
    <xf numFmtId="0" fontId="3" fillId="26" borderId="10" xfId="0" applyFont="1" applyFill="1" applyBorder="1" applyAlignment="1" applyProtection="1">
      <alignment horizontal="center"/>
      <protection locked="0"/>
    </xf>
    <xf numFmtId="0" fontId="3" fillId="25" borderId="104" xfId="0" applyFont="1" applyFill="1" applyBorder="1" applyAlignment="1" applyProtection="1">
      <alignment horizontal="center"/>
      <protection locked="0"/>
    </xf>
    <xf numFmtId="0" fontId="3" fillId="26" borderId="105" xfId="0" applyFont="1" applyFill="1" applyBorder="1" applyAlignment="1" applyProtection="1">
      <alignment horizontal="center"/>
      <protection locked="0"/>
    </xf>
    <xf numFmtId="0" fontId="3" fillId="25" borderId="106" xfId="0" applyFont="1" applyFill="1" applyBorder="1" applyAlignment="1" applyProtection="1">
      <alignment horizontal="center"/>
      <protection locked="0"/>
    </xf>
    <xf numFmtId="0" fontId="3" fillId="26" borderId="104" xfId="0" applyFont="1" applyFill="1" applyBorder="1" applyAlignment="1" applyProtection="1">
      <alignment horizontal="center"/>
      <protection locked="0"/>
    </xf>
    <xf numFmtId="0" fontId="3" fillId="26" borderId="107" xfId="0" applyFont="1" applyFill="1" applyBorder="1" applyAlignment="1" applyProtection="1">
      <alignment horizontal="center"/>
      <protection locked="0"/>
    </xf>
    <xf numFmtId="0" fontId="3" fillId="25" borderId="108" xfId="0" applyFont="1" applyFill="1" applyBorder="1" applyAlignment="1" applyProtection="1">
      <alignment horizontal="center"/>
      <protection locked="0"/>
    </xf>
    <xf numFmtId="49" fontId="3" fillId="7" borderId="109" xfId="0" applyNumberFormat="1" applyFont="1" applyFill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1" fillId="4" borderId="111" xfId="0" applyFont="1" applyFill="1" applyBorder="1" applyAlignment="1" applyProtection="1">
      <alignment horizontal="center"/>
      <protection locked="0"/>
    </xf>
    <xf numFmtId="0" fontId="1" fillId="4" borderId="112" xfId="0" applyFont="1" applyFill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3" fillId="22" borderId="83" xfId="0" applyFont="1" applyFill="1" applyBorder="1" applyAlignment="1" applyProtection="1">
      <alignment horizontal="center"/>
      <protection hidden="1"/>
    </xf>
    <xf numFmtId="49" fontId="3" fillId="7" borderId="114" xfId="0" applyNumberFormat="1" applyFont="1" applyFill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1" fillId="4" borderId="115" xfId="0" applyFont="1" applyFill="1" applyBorder="1" applyAlignment="1" applyProtection="1">
      <alignment horizontal="center"/>
      <protection locked="0"/>
    </xf>
    <xf numFmtId="0" fontId="3" fillId="0" borderId="115" xfId="0" applyFont="1" applyBorder="1" applyAlignment="1" applyProtection="1">
      <alignment horizontal="center"/>
      <protection locked="0"/>
    </xf>
    <xf numFmtId="0" fontId="1" fillId="4" borderId="75" xfId="0" applyFont="1" applyFill="1" applyBorder="1" applyAlignment="1" applyProtection="1">
      <alignment horizontal="center"/>
      <protection locked="0"/>
    </xf>
    <xf numFmtId="0" fontId="3" fillId="0" borderId="116" xfId="0" applyFont="1" applyBorder="1" applyAlignment="1" applyProtection="1">
      <alignment horizontal="center"/>
      <protection locked="0"/>
    </xf>
    <xf numFmtId="0" fontId="1" fillId="4" borderId="117" xfId="0" applyFont="1" applyFill="1" applyBorder="1" applyAlignment="1" applyProtection="1">
      <alignment horizontal="center"/>
      <protection locked="0"/>
    </xf>
    <xf numFmtId="0" fontId="1" fillId="4" borderId="112" xfId="0" applyFont="1" applyFill="1" applyBorder="1" applyAlignment="1" applyProtection="1">
      <alignment horizontal="center"/>
      <protection hidden="1"/>
    </xf>
    <xf numFmtId="0" fontId="1" fillId="0" borderId="118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119" xfId="0" applyFont="1" applyBorder="1" applyAlignment="1" applyProtection="1">
      <alignment horizontal="left"/>
      <protection locked="0"/>
    </xf>
    <xf numFmtId="0" fontId="3" fillId="0" borderId="120" xfId="0" applyFont="1" applyBorder="1" applyAlignment="1" applyProtection="1">
      <alignment horizontal="center"/>
      <protection locked="0"/>
    </xf>
    <xf numFmtId="0" fontId="1" fillId="4" borderId="121" xfId="0" applyFont="1" applyFill="1" applyBorder="1" applyAlignment="1" applyProtection="1">
      <alignment horizontal="center"/>
      <protection locked="0"/>
    </xf>
    <xf numFmtId="0" fontId="1" fillId="4" borderId="46" xfId="0" applyFont="1" applyFill="1" applyBorder="1" applyAlignment="1" applyProtection="1">
      <alignment horizontal="center"/>
      <protection locked="0"/>
    </xf>
    <xf numFmtId="49" fontId="3" fillId="7" borderId="122" xfId="0" applyNumberFormat="1" applyFont="1" applyFill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" fillId="4" borderId="58" xfId="0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1" fillId="4" borderId="119" xfId="0" applyFont="1" applyFill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 horizontal="center"/>
      <protection locked="0"/>
    </xf>
    <xf numFmtId="0" fontId="1" fillId="4" borderId="124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 horizontal="center"/>
      <protection locked="0"/>
    </xf>
    <xf numFmtId="0" fontId="1" fillId="0" borderId="125" xfId="0" applyFont="1" applyBorder="1" applyAlignment="1" applyProtection="1">
      <alignment horizontal="center"/>
      <protection locked="0"/>
    </xf>
    <xf numFmtId="1" fontId="1" fillId="0" borderId="118" xfId="0" applyNumberFormat="1" applyFont="1" applyBorder="1" applyAlignment="1" applyProtection="1">
      <alignment horizontal="center"/>
      <protection locked="0"/>
    </xf>
    <xf numFmtId="0" fontId="3" fillId="0" borderId="120" xfId="0" applyFont="1" applyBorder="1" applyAlignment="1" applyProtection="1">
      <alignment horizontal="center"/>
      <protection locked="0"/>
    </xf>
    <xf numFmtId="0" fontId="3" fillId="0" borderId="126" xfId="0" applyFont="1" applyBorder="1" applyAlignment="1" applyProtection="1">
      <alignment horizontal="center"/>
      <protection locked="0"/>
    </xf>
    <xf numFmtId="0" fontId="1" fillId="4" borderId="127" xfId="0" applyFont="1" applyFill="1" applyBorder="1" applyAlignment="1" applyProtection="1">
      <alignment horizontal="center"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0" fontId="3" fillId="0" borderId="126" xfId="0" applyFont="1" applyBorder="1" applyAlignment="1" applyProtection="1">
      <alignment horizontal="center"/>
      <protection locked="0"/>
    </xf>
    <xf numFmtId="49" fontId="3" fillId="7" borderId="128" xfId="0" applyNumberFormat="1" applyFont="1" applyFill="1" applyBorder="1" applyAlignment="1" applyProtection="1">
      <alignment horizontal="center"/>
      <protection locked="0"/>
    </xf>
    <xf numFmtId="0" fontId="1" fillId="0" borderId="129" xfId="0" applyFont="1" applyBorder="1" applyAlignment="1" applyProtection="1">
      <alignment horizontal="center"/>
      <protection locked="0"/>
    </xf>
    <xf numFmtId="0" fontId="0" fillId="0" borderId="130" xfId="0" applyFont="1" applyBorder="1" applyAlignment="1" applyProtection="1">
      <alignment/>
      <protection locked="0"/>
    </xf>
    <xf numFmtId="0" fontId="0" fillId="0" borderId="130" xfId="0" applyFont="1" applyBorder="1" applyAlignment="1" applyProtection="1">
      <alignment horizontal="left"/>
      <protection locked="0"/>
    </xf>
    <xf numFmtId="0" fontId="0" fillId="0" borderId="131" xfId="0" applyFont="1" applyBorder="1" applyAlignment="1" applyProtection="1">
      <alignment horizontal="left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3" fillId="0" borderId="132" xfId="0" applyFont="1" applyBorder="1" applyAlignment="1" applyProtection="1">
      <alignment horizontal="center"/>
      <protection locked="0"/>
    </xf>
    <xf numFmtId="0" fontId="1" fillId="4" borderId="130" xfId="0" applyFont="1" applyFill="1" applyBorder="1" applyAlignment="1" applyProtection="1">
      <alignment horizontal="center"/>
      <protection locked="0"/>
    </xf>
    <xf numFmtId="0" fontId="3" fillId="0" borderId="130" xfId="0" applyFont="1" applyBorder="1" applyAlignment="1" applyProtection="1">
      <alignment horizontal="center"/>
      <protection locked="0"/>
    </xf>
    <xf numFmtId="0" fontId="1" fillId="4" borderId="72" xfId="0" applyFont="1" applyFill="1" applyBorder="1" applyAlignment="1" applyProtection="1">
      <alignment horizontal="center"/>
      <protection locked="0"/>
    </xf>
    <xf numFmtId="0" fontId="3" fillId="0" borderId="133" xfId="0" applyFont="1" applyBorder="1" applyAlignment="1" applyProtection="1">
      <alignment horizontal="center"/>
      <protection locked="0"/>
    </xf>
    <xf numFmtId="0" fontId="1" fillId="4" borderId="131" xfId="0" applyFont="1" applyFill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 horizontal="left"/>
      <protection locked="0"/>
    </xf>
    <xf numFmtId="0" fontId="0" fillId="0" borderId="135" xfId="0" applyFont="1" applyBorder="1" applyAlignment="1" applyProtection="1">
      <alignment horizontal="left"/>
      <protection locked="0"/>
    </xf>
    <xf numFmtId="0" fontId="1" fillId="4" borderId="136" xfId="0" applyFont="1" applyFill="1" applyBorder="1" applyAlignment="1" applyProtection="1">
      <alignment horizontal="center"/>
      <protection locked="0"/>
    </xf>
    <xf numFmtId="0" fontId="3" fillId="0" borderId="137" xfId="0" applyFont="1" applyBorder="1" applyAlignment="1" applyProtection="1">
      <alignment horizontal="center"/>
      <protection locked="0"/>
    </xf>
    <xf numFmtId="0" fontId="1" fillId="4" borderId="42" xfId="0" applyFont="1" applyFill="1" applyBorder="1" applyAlignment="1" applyProtection="1">
      <alignment horizontal="center"/>
      <protection locked="0"/>
    </xf>
    <xf numFmtId="0" fontId="3" fillId="22" borderId="138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hidden="1"/>
    </xf>
    <xf numFmtId="0" fontId="3" fillId="22" borderId="31" xfId="0" applyFont="1" applyFill="1" applyBorder="1" applyAlignment="1" applyProtection="1">
      <alignment horizontal="center"/>
      <protection hidden="1"/>
    </xf>
    <xf numFmtId="0" fontId="1" fillId="4" borderId="33" xfId="0" applyFont="1" applyFill="1" applyBorder="1" applyAlignment="1" applyProtection="1">
      <alignment horizontal="center"/>
      <protection hidden="1"/>
    </xf>
    <xf numFmtId="49" fontId="3" fillId="7" borderId="139" xfId="0" applyNumberFormat="1" applyFont="1" applyFill="1" applyBorder="1" applyAlignment="1" applyProtection="1">
      <alignment horizontal="center"/>
      <protection locked="0"/>
    </xf>
    <xf numFmtId="0" fontId="3" fillId="0" borderId="94" xfId="0" applyFont="1" applyBorder="1" applyAlignment="1" applyProtection="1">
      <alignment horizontal="center"/>
      <protection locked="0"/>
    </xf>
    <xf numFmtId="0" fontId="1" fillId="4" borderId="66" xfId="0" applyFont="1" applyFill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1" fillId="4" borderId="60" xfId="0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1" fillId="4" borderId="135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hidden="1"/>
    </xf>
    <xf numFmtId="0" fontId="1" fillId="0" borderId="140" xfId="0" applyFont="1" applyBorder="1" applyAlignment="1" applyProtection="1">
      <alignment horizontal="center"/>
      <protection locked="0"/>
    </xf>
    <xf numFmtId="49" fontId="3" fillId="7" borderId="102" xfId="0" applyNumberFormat="1" applyFont="1" applyFill="1" applyBorder="1" applyAlignment="1" applyProtection="1">
      <alignment horizontal="center" vertical="center"/>
      <protection locked="0"/>
    </xf>
    <xf numFmtId="0" fontId="3" fillId="25" borderId="141" xfId="0" applyFont="1" applyFill="1" applyBorder="1" applyAlignment="1" applyProtection="1">
      <alignment horizontal="center"/>
      <protection locked="0"/>
    </xf>
    <xf numFmtId="0" fontId="3" fillId="26" borderId="52" xfId="0" applyFont="1" applyFill="1" applyBorder="1" applyAlignment="1" applyProtection="1">
      <alignment horizontal="center"/>
      <protection locked="0"/>
    </xf>
    <xf numFmtId="0" fontId="3" fillId="25" borderId="52" xfId="0" applyFont="1" applyFill="1" applyBorder="1" applyAlignment="1" applyProtection="1">
      <alignment horizontal="center"/>
      <protection locked="0"/>
    </xf>
    <xf numFmtId="0" fontId="3" fillId="26" borderId="53" xfId="0" applyFont="1" applyFill="1" applyBorder="1" applyAlignment="1" applyProtection="1">
      <alignment horizontal="center"/>
      <protection locked="0"/>
    </xf>
    <xf numFmtId="0" fontId="3" fillId="25" borderId="142" xfId="0" applyFont="1" applyFill="1" applyBorder="1" applyAlignment="1" applyProtection="1">
      <alignment horizontal="center"/>
      <protection locked="0"/>
    </xf>
    <xf numFmtId="49" fontId="3" fillId="7" borderId="143" xfId="0" applyNumberFormat="1" applyFont="1" applyFill="1" applyBorder="1" applyAlignment="1" applyProtection="1">
      <alignment horizontal="center" vertical="center"/>
      <protection locked="0"/>
    </xf>
    <xf numFmtId="0" fontId="3" fillId="0" borderId="14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3" fillId="22" borderId="144" xfId="0" applyFont="1" applyFill="1" applyBorder="1" applyAlignment="1" applyProtection="1">
      <alignment horizontal="center"/>
      <protection hidden="1"/>
    </xf>
    <xf numFmtId="0" fontId="1" fillId="0" borderId="145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/>
      <protection locked="0"/>
    </xf>
    <xf numFmtId="49" fontId="7" fillId="7" borderId="63" xfId="0" applyNumberFormat="1" applyFont="1" applyFill="1" applyBorder="1" applyAlignment="1" applyProtection="1">
      <alignment horizontal="center"/>
      <protection locked="0"/>
    </xf>
    <xf numFmtId="1" fontId="1" fillId="0" borderId="88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3" fillId="0" borderId="146" xfId="0" applyFont="1" applyBorder="1" applyAlignment="1" applyProtection="1">
      <alignment horizontal="center"/>
      <protection locked="0"/>
    </xf>
    <xf numFmtId="0" fontId="1" fillId="4" borderId="147" xfId="0" applyFont="1" applyFill="1" applyBorder="1" applyAlignment="1" applyProtection="1">
      <alignment horizontal="center"/>
      <protection locked="0"/>
    </xf>
    <xf numFmtId="0" fontId="3" fillId="0" borderId="146" xfId="0" applyFont="1" applyBorder="1" applyAlignment="1" applyProtection="1">
      <alignment horizontal="center"/>
      <protection locked="0"/>
    </xf>
    <xf numFmtId="0" fontId="3" fillId="0" borderId="148" xfId="0" applyFont="1" applyBorder="1" applyAlignment="1" applyProtection="1">
      <alignment horizontal="center"/>
      <protection locked="0"/>
    </xf>
    <xf numFmtId="0" fontId="1" fillId="4" borderId="149" xfId="0" applyFont="1" applyFill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/>
      <protection locked="0"/>
    </xf>
    <xf numFmtId="0" fontId="0" fillId="0" borderId="150" xfId="0" applyFont="1" applyBorder="1" applyAlignment="1" applyProtection="1">
      <alignment/>
      <protection locked="0"/>
    </xf>
    <xf numFmtId="0" fontId="0" fillId="0" borderId="150" xfId="0" applyFont="1" applyBorder="1" applyAlignment="1" applyProtection="1">
      <alignment horizontal="left"/>
      <protection locked="0"/>
    </xf>
    <xf numFmtId="0" fontId="3" fillId="0" borderId="94" xfId="0" applyFont="1" applyBorder="1" applyAlignment="1" applyProtection="1">
      <alignment horizontal="center"/>
      <protection locked="0"/>
    </xf>
    <xf numFmtId="49" fontId="3" fillId="7" borderId="64" xfId="0" applyNumberFormat="1" applyFont="1" applyFill="1" applyBorder="1" applyAlignment="1" applyProtection="1">
      <alignment horizontal="center"/>
      <protection locked="0"/>
    </xf>
    <xf numFmtId="1" fontId="1" fillId="0" borderId="15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27" borderId="47" xfId="0" applyFont="1" applyFill="1" applyBorder="1" applyAlignment="1">
      <alignment horizontal="center"/>
    </xf>
    <xf numFmtId="14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152" xfId="0" applyFont="1" applyBorder="1" applyAlignment="1" applyProtection="1">
      <alignment horizontal="center" vertical="center"/>
      <protection locked="0"/>
    </xf>
    <xf numFmtId="0" fontId="3" fillId="26" borderId="17" xfId="0" applyFont="1" applyFill="1" applyBorder="1" applyAlignment="1" applyProtection="1">
      <alignment horizontal="center"/>
      <protection locked="0"/>
    </xf>
    <xf numFmtId="0" fontId="3" fillId="7" borderId="153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3" fillId="22" borderId="113" xfId="0" applyFont="1" applyFill="1" applyBorder="1" applyAlignment="1" applyProtection="1">
      <alignment horizontal="center"/>
      <protection hidden="1"/>
    </xf>
    <xf numFmtId="0" fontId="1" fillId="4" borderId="111" xfId="0" applyFont="1" applyFill="1" applyBorder="1" applyAlignment="1" applyProtection="1">
      <alignment horizontal="center"/>
      <protection hidden="1"/>
    </xf>
    <xf numFmtId="49" fontId="7" fillId="7" borderId="88" xfId="0" applyNumberFormat="1" applyFont="1" applyFill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/>
      <protection locked="0"/>
    </xf>
    <xf numFmtId="49" fontId="7" fillId="7" borderId="145" xfId="0" applyNumberFormat="1" applyFont="1" applyFill="1" applyBorder="1" applyAlignment="1" applyProtection="1">
      <alignment horizontal="center"/>
      <protection locked="0"/>
    </xf>
    <xf numFmtId="49" fontId="3" fillId="7" borderId="145" xfId="0" applyNumberFormat="1" applyFont="1" applyFill="1" applyBorder="1" applyAlignment="1" applyProtection="1">
      <alignment horizontal="center"/>
      <protection locked="0"/>
    </xf>
    <xf numFmtId="49" fontId="3" fillId="7" borderId="145" xfId="0" applyNumberFormat="1" applyFont="1" applyFill="1" applyBorder="1" applyAlignment="1" applyProtection="1">
      <alignment horizontal="center"/>
      <protection locked="0"/>
    </xf>
    <xf numFmtId="0" fontId="3" fillId="22" borderId="148" xfId="0" applyFont="1" applyFill="1" applyBorder="1" applyAlignment="1" applyProtection="1">
      <alignment horizontal="center"/>
      <protection hidden="1"/>
    </xf>
    <xf numFmtId="0" fontId="1" fillId="4" borderId="149" xfId="0" applyFont="1" applyFill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3" fillId="22" borderId="94" xfId="0" applyFont="1" applyFill="1" applyBorder="1" applyAlignment="1" applyProtection="1">
      <alignment horizontal="center"/>
      <protection hidden="1"/>
    </xf>
    <xf numFmtId="0" fontId="1" fillId="4" borderId="66" xfId="0" applyFont="1" applyFill="1" applyBorder="1" applyAlignment="1" applyProtection="1">
      <alignment horizontal="center"/>
      <protection hidden="1"/>
    </xf>
    <xf numFmtId="0" fontId="3" fillId="22" borderId="66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Alignment="1" applyProtection="1">
      <alignment horizontal="center"/>
      <protection hidden="1"/>
    </xf>
    <xf numFmtId="49" fontId="3" fillId="7" borderId="153" xfId="0" applyNumberFormat="1" applyFont="1" applyFill="1" applyBorder="1" applyAlignment="1" applyProtection="1">
      <alignment horizontal="center" vertical="center"/>
      <protection locked="0"/>
    </xf>
    <xf numFmtId="0" fontId="3" fillId="22" borderId="154" xfId="0" applyFont="1" applyFill="1" applyBorder="1" applyAlignment="1" applyProtection="1">
      <alignment horizontal="center"/>
      <protection hidden="1"/>
    </xf>
    <xf numFmtId="0" fontId="1" fillId="4" borderId="155" xfId="0" applyFont="1" applyFill="1" applyBorder="1" applyAlignment="1" applyProtection="1">
      <alignment horizontal="center"/>
      <protection hidden="1"/>
    </xf>
    <xf numFmtId="0" fontId="6" fillId="0" borderId="135" xfId="0" applyFont="1" applyBorder="1" applyAlignment="1" applyProtection="1">
      <alignment/>
      <protection locked="0"/>
    </xf>
    <xf numFmtId="0" fontId="6" fillId="0" borderId="119" xfId="0" applyFont="1" applyBorder="1" applyAlignment="1" applyProtection="1">
      <alignment horizontal="left"/>
      <protection locked="0"/>
    </xf>
    <xf numFmtId="49" fontId="3" fillId="7" borderId="61" xfId="0" applyNumberFormat="1" applyFont="1" applyFill="1" applyBorder="1" applyAlignment="1" applyProtection="1">
      <alignment horizontal="center" vertical="center"/>
      <protection locked="0"/>
    </xf>
    <xf numFmtId="49" fontId="3" fillId="7" borderId="63" xfId="0" applyNumberFormat="1" applyFont="1" applyFill="1" applyBorder="1" applyAlignment="1" applyProtection="1">
      <alignment horizontal="center"/>
      <protection locked="0"/>
    </xf>
    <xf numFmtId="49" fontId="3" fillId="7" borderId="63" xfId="0" applyNumberFormat="1" applyFont="1" applyFill="1" applyBorder="1" applyAlignment="1" applyProtection="1">
      <alignment horizontal="center"/>
      <protection locked="0"/>
    </xf>
    <xf numFmtId="49" fontId="3" fillId="7" borderId="64" xfId="0" applyNumberFormat="1" applyFont="1" applyFill="1" applyBorder="1" applyAlignment="1" applyProtection="1">
      <alignment horizontal="center"/>
      <protection locked="0"/>
    </xf>
    <xf numFmtId="0" fontId="3" fillId="0" borderId="156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/>
    </xf>
    <xf numFmtId="0" fontId="0" fillId="0" borderId="157" xfId="0" applyFont="1" applyBorder="1" applyAlignment="1" applyProtection="1">
      <alignment/>
      <protection locked="0"/>
    </xf>
    <xf numFmtId="0" fontId="0" fillId="0" borderId="158" xfId="0" applyFont="1" applyBorder="1" applyAlignment="1" applyProtection="1">
      <alignment/>
      <protection locked="0"/>
    </xf>
    <xf numFmtId="0" fontId="0" fillId="0" borderId="158" xfId="0" applyFont="1" applyBorder="1" applyAlignment="1" applyProtection="1">
      <alignment horizontal="left"/>
      <protection locked="0"/>
    </xf>
    <xf numFmtId="1" fontId="1" fillId="0" borderId="125" xfId="0" applyNumberFormat="1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0" fillId="0" borderId="55" xfId="0" applyFill="1" applyBorder="1" applyAlignment="1">
      <alignment/>
    </xf>
    <xf numFmtId="49" fontId="3" fillId="7" borderId="88" xfId="0" applyNumberFormat="1" applyFont="1" applyFill="1" applyBorder="1" applyAlignment="1" applyProtection="1">
      <alignment horizontal="center"/>
      <protection locked="0"/>
    </xf>
    <xf numFmtId="0" fontId="0" fillId="0" borderId="119" xfId="0" applyFill="1" applyBorder="1" applyAlignment="1">
      <alignment/>
    </xf>
    <xf numFmtId="0" fontId="0" fillId="0" borderId="119" xfId="0" applyFont="1" applyBorder="1" applyAlignment="1" applyProtection="1">
      <alignment/>
      <protection locked="0"/>
    </xf>
    <xf numFmtId="0" fontId="3" fillId="25" borderId="152" xfId="0" applyFont="1" applyFill="1" applyBorder="1" applyAlignment="1" applyProtection="1">
      <alignment horizontal="center"/>
      <protection locked="0"/>
    </xf>
    <xf numFmtId="0" fontId="3" fillId="26" borderId="159" xfId="0" applyFont="1" applyFill="1" applyBorder="1" applyAlignment="1" applyProtection="1">
      <alignment horizontal="center"/>
      <protection locked="0"/>
    </xf>
    <xf numFmtId="0" fontId="1" fillId="4" borderId="160" xfId="0" applyFont="1" applyFill="1" applyBorder="1" applyAlignment="1" applyProtection="1">
      <alignment horizontal="center"/>
      <protection locked="0"/>
    </xf>
    <xf numFmtId="0" fontId="1" fillId="4" borderId="161" xfId="0" applyFont="1" applyFill="1" applyBorder="1" applyAlignment="1" applyProtection="1">
      <alignment horizontal="center"/>
      <protection locked="0"/>
    </xf>
    <xf numFmtId="0" fontId="1" fillId="4" borderId="55" xfId="0" applyFont="1" applyFill="1" applyBorder="1" applyAlignment="1" applyProtection="1">
      <alignment horizontal="center"/>
      <protection locked="0"/>
    </xf>
    <xf numFmtId="49" fontId="3" fillId="7" borderId="62" xfId="0" applyNumberFormat="1" applyFont="1" applyFill="1" applyBorder="1" applyAlignment="1" applyProtection="1">
      <alignment horizontal="center"/>
      <protection locked="0"/>
    </xf>
    <xf numFmtId="0" fontId="1" fillId="4" borderId="49" xfId="0" applyFont="1" applyFill="1" applyBorder="1" applyAlignment="1" applyProtection="1">
      <alignment horizontal="center"/>
      <protection locked="0"/>
    </xf>
    <xf numFmtId="0" fontId="3" fillId="22" borderId="47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/>
      <protection hidden="1"/>
    </xf>
    <xf numFmtId="0" fontId="0" fillId="0" borderId="7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55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0" fillId="0" borderId="162" xfId="0" applyFont="1" applyBorder="1" applyAlignment="1" applyProtection="1">
      <alignment horizontal="left"/>
      <protection locked="0"/>
    </xf>
    <xf numFmtId="0" fontId="3" fillId="0" borderId="163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1" fillId="4" borderId="164" xfId="0" applyFont="1" applyFill="1" applyBorder="1" applyAlignment="1" applyProtection="1">
      <alignment horizontal="center"/>
      <protection locked="0"/>
    </xf>
    <xf numFmtId="0" fontId="3" fillId="0" borderId="165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1" fillId="4" borderId="56" xfId="0" applyFont="1" applyFill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1" fillId="4" borderId="162" xfId="0" applyFont="1" applyFill="1" applyBorder="1" applyAlignment="1" applyProtection="1">
      <alignment horizont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166" xfId="0" applyFont="1" applyBorder="1" applyAlignment="1" applyProtection="1">
      <alignment horizontal="center"/>
      <protection locked="0"/>
    </xf>
    <xf numFmtId="0" fontId="3" fillId="0" borderId="167" xfId="0" applyFont="1" applyBorder="1" applyAlignment="1" applyProtection="1">
      <alignment horizontal="center"/>
      <protection locked="0"/>
    </xf>
    <xf numFmtId="0" fontId="0" fillId="0" borderId="119" xfId="0" applyBorder="1" applyAlignment="1">
      <alignment/>
    </xf>
    <xf numFmtId="0" fontId="3" fillId="0" borderId="138" xfId="0" applyFont="1" applyBorder="1" applyAlignment="1" applyProtection="1">
      <alignment horizontal="center"/>
      <protection locked="0"/>
    </xf>
    <xf numFmtId="0" fontId="3" fillId="0" borderId="154" xfId="0" applyFont="1" applyBorder="1" applyAlignment="1" applyProtection="1">
      <alignment horizontal="center"/>
      <protection locked="0"/>
    </xf>
    <xf numFmtId="0" fontId="1" fillId="4" borderId="155" xfId="0" applyFont="1" applyFill="1" applyBorder="1" applyAlignment="1" applyProtection="1">
      <alignment horizontal="center"/>
      <protection locked="0"/>
    </xf>
    <xf numFmtId="0" fontId="3" fillId="0" borderId="154" xfId="0" applyFont="1" applyBorder="1" applyAlignment="1" applyProtection="1">
      <alignment horizontal="center"/>
      <protection locked="0"/>
    </xf>
    <xf numFmtId="0" fontId="3" fillId="7" borderId="110" xfId="0" applyFont="1" applyFill="1" applyBorder="1" applyAlignment="1" applyProtection="1">
      <alignment horizontal="center" vertical="center"/>
      <protection locked="0"/>
    </xf>
    <xf numFmtId="49" fontId="3" fillId="7" borderId="118" xfId="0" applyNumberFormat="1" applyFont="1" applyFill="1" applyBorder="1" applyAlignment="1" applyProtection="1">
      <alignment horizontal="center"/>
      <protection locked="0"/>
    </xf>
    <xf numFmtId="49" fontId="3" fillId="7" borderId="125" xfId="0" applyNumberFormat="1" applyFont="1" applyFill="1" applyBorder="1" applyAlignment="1" applyProtection="1">
      <alignment horizontal="center"/>
      <protection locked="0"/>
    </xf>
    <xf numFmtId="49" fontId="3" fillId="7" borderId="168" xfId="0" applyNumberFormat="1" applyFont="1" applyFill="1" applyBorder="1" applyAlignment="1" applyProtection="1">
      <alignment horizontal="center"/>
      <protection locked="0"/>
    </xf>
    <xf numFmtId="49" fontId="3" fillId="7" borderId="140" xfId="0" applyNumberFormat="1" applyFont="1" applyFill="1" applyBorder="1" applyAlignment="1" applyProtection="1">
      <alignment horizontal="center"/>
      <protection locked="0"/>
    </xf>
    <xf numFmtId="0" fontId="0" fillId="0" borderId="55" xfId="0" applyBorder="1" applyAlignment="1">
      <alignment/>
    </xf>
    <xf numFmtId="0" fontId="3" fillId="0" borderId="165" xfId="0" applyFont="1" applyBorder="1" applyAlignment="1" applyProtection="1">
      <alignment horizontal="center"/>
      <protection locked="0"/>
    </xf>
    <xf numFmtId="0" fontId="1" fillId="4" borderId="55" xfId="0" applyFont="1" applyFill="1" applyBorder="1" applyAlignment="1" applyProtection="1">
      <alignment horizontal="center"/>
      <protection hidden="1"/>
    </xf>
    <xf numFmtId="0" fontId="3" fillId="22" borderId="55" xfId="0" applyFont="1" applyFill="1" applyBorder="1" applyAlignment="1" applyProtection="1">
      <alignment horizontal="center"/>
      <protection hidden="1"/>
    </xf>
    <xf numFmtId="0" fontId="3" fillId="26" borderId="67" xfId="0" applyFont="1" applyFill="1" applyBorder="1" applyAlignment="1" applyProtection="1">
      <alignment horizontal="center"/>
      <protection locked="0"/>
    </xf>
    <xf numFmtId="0" fontId="3" fillId="26" borderId="68" xfId="0" applyFont="1" applyFill="1" applyBorder="1" applyAlignment="1" applyProtection="1">
      <alignment horizontal="center"/>
      <protection locked="0"/>
    </xf>
    <xf numFmtId="0" fontId="3" fillId="22" borderId="74" xfId="0" applyFont="1" applyFill="1" applyBorder="1" applyAlignment="1" applyProtection="1">
      <alignment horizontal="center"/>
      <protection hidden="1"/>
    </xf>
    <xf numFmtId="0" fontId="1" fillId="4" borderId="115" xfId="0" applyFont="1" applyFill="1" applyBorder="1" applyAlignment="1" applyProtection="1">
      <alignment horizontal="center"/>
      <protection hidden="1"/>
    </xf>
    <xf numFmtId="0" fontId="3" fillId="22" borderId="115" xfId="0" applyFont="1" applyFill="1" applyBorder="1" applyAlignment="1" applyProtection="1">
      <alignment horizontal="center"/>
      <protection hidden="1"/>
    </xf>
    <xf numFmtId="0" fontId="1" fillId="4" borderId="75" xfId="0" applyFont="1" applyFill="1" applyBorder="1" applyAlignment="1" applyProtection="1">
      <alignment horizontal="center"/>
      <protection hidden="1"/>
    </xf>
    <xf numFmtId="0" fontId="3" fillId="22" borderId="76" xfId="0" applyFont="1" applyFill="1" applyBorder="1" applyAlignment="1" applyProtection="1">
      <alignment horizontal="center"/>
      <protection hidden="1"/>
    </xf>
    <xf numFmtId="0" fontId="1" fillId="4" borderId="58" xfId="0" applyFont="1" applyFill="1" applyBorder="1" applyAlignment="1" applyProtection="1">
      <alignment horizontal="center"/>
      <protection hidden="1"/>
    </xf>
    <xf numFmtId="0" fontId="3" fillId="22" borderId="146" xfId="0" applyFont="1" applyFill="1" applyBorder="1" applyAlignment="1" applyProtection="1">
      <alignment horizontal="center"/>
      <protection hidden="1"/>
    </xf>
    <xf numFmtId="0" fontId="1" fillId="4" borderId="147" xfId="0" applyFont="1" applyFill="1" applyBorder="1" applyAlignment="1" applyProtection="1">
      <alignment horizontal="center"/>
      <protection hidden="1"/>
    </xf>
    <xf numFmtId="49" fontId="3" fillId="7" borderId="169" xfId="0" applyNumberFormat="1" applyFont="1" applyFill="1" applyBorder="1" applyAlignment="1" applyProtection="1">
      <alignment horizontal="center"/>
      <protection locked="0"/>
    </xf>
    <xf numFmtId="49" fontId="3" fillId="7" borderId="170" xfId="0" applyNumberFormat="1" applyFont="1" applyFill="1" applyBorder="1" applyAlignment="1" applyProtection="1">
      <alignment horizontal="center"/>
      <protection locked="0"/>
    </xf>
    <xf numFmtId="49" fontId="3" fillId="7" borderId="171" xfId="0" applyNumberFormat="1" applyFont="1" applyFill="1" applyBorder="1" applyAlignment="1" applyProtection="1">
      <alignment horizontal="center"/>
      <protection locked="0"/>
    </xf>
    <xf numFmtId="49" fontId="3" fillId="7" borderId="97" xfId="0" applyNumberFormat="1" applyFont="1" applyFill="1" applyBorder="1" applyAlignment="1" applyProtection="1">
      <alignment horizontal="center" vertical="center"/>
      <protection locked="0"/>
    </xf>
    <xf numFmtId="49" fontId="3" fillId="7" borderId="27" xfId="0" applyNumberFormat="1" applyFont="1" applyFill="1" applyBorder="1" applyAlignment="1" applyProtection="1">
      <alignment horizontal="center"/>
      <protection locked="0"/>
    </xf>
    <xf numFmtId="49" fontId="3" fillId="7" borderId="23" xfId="0" applyNumberFormat="1" applyFont="1" applyFill="1" applyBorder="1" applyAlignment="1" applyProtection="1">
      <alignment horizontal="center"/>
      <protection locked="0"/>
    </xf>
    <xf numFmtId="49" fontId="3" fillId="7" borderId="37" xfId="0" applyNumberFormat="1" applyFont="1" applyFill="1" applyBorder="1" applyAlignment="1" applyProtection="1">
      <alignment horizontal="center"/>
      <protection locked="0"/>
    </xf>
    <xf numFmtId="49" fontId="3" fillId="7" borderId="31" xfId="0" applyNumberFormat="1" applyFont="1" applyFill="1" applyBorder="1" applyAlignment="1" applyProtection="1">
      <alignment horizontal="center"/>
      <protection locked="0"/>
    </xf>
    <xf numFmtId="0" fontId="3" fillId="22" borderId="172" xfId="0" applyFont="1" applyFill="1" applyBorder="1" applyAlignment="1" applyProtection="1">
      <alignment horizontal="center"/>
      <protection hidden="1"/>
    </xf>
    <xf numFmtId="0" fontId="1" fillId="4" borderId="156" xfId="0" applyFont="1" applyFill="1" applyBorder="1" applyAlignment="1" applyProtection="1">
      <alignment horizontal="center"/>
      <protection hidden="1"/>
    </xf>
    <xf numFmtId="0" fontId="3" fillId="22" borderId="166" xfId="0" applyFont="1" applyFill="1" applyBorder="1" applyAlignment="1" applyProtection="1">
      <alignment horizontal="center"/>
      <protection hidden="1"/>
    </xf>
    <xf numFmtId="0" fontId="1" fillId="4" borderId="173" xfId="0" applyFont="1" applyFill="1" applyBorder="1" applyAlignment="1" applyProtection="1">
      <alignment horizontal="center"/>
      <protection hidden="1"/>
    </xf>
    <xf numFmtId="0" fontId="3" fillId="22" borderId="165" xfId="0" applyFont="1" applyFill="1" applyBorder="1" applyAlignment="1" applyProtection="1">
      <alignment horizontal="center"/>
      <protection hidden="1"/>
    </xf>
    <xf numFmtId="0" fontId="1" fillId="4" borderId="56" xfId="0" applyFont="1" applyFill="1" applyBorder="1" applyAlignment="1" applyProtection="1">
      <alignment horizontal="center"/>
      <protection hidden="1"/>
    </xf>
    <xf numFmtId="49" fontId="3" fillId="7" borderId="81" xfId="0" applyNumberFormat="1" applyFont="1" applyFill="1" applyBorder="1" applyAlignment="1" applyProtection="1">
      <alignment horizontal="center"/>
      <protection locked="0"/>
    </xf>
    <xf numFmtId="49" fontId="3" fillId="7" borderId="23" xfId="0" applyNumberFormat="1" applyFont="1" applyFill="1" applyBorder="1" applyAlignment="1" applyProtection="1">
      <alignment horizontal="center"/>
      <protection locked="0"/>
    </xf>
    <xf numFmtId="49" fontId="3" fillId="7" borderId="27" xfId="0" applyNumberFormat="1" applyFont="1" applyFill="1" applyBorder="1" applyAlignment="1" applyProtection="1">
      <alignment horizontal="center"/>
      <protection locked="0"/>
    </xf>
    <xf numFmtId="49" fontId="3" fillId="7" borderId="37" xfId="0" applyNumberFormat="1" applyFont="1" applyFill="1" applyBorder="1" applyAlignment="1" applyProtection="1">
      <alignment horizontal="center"/>
      <protection locked="0"/>
    </xf>
    <xf numFmtId="49" fontId="3" fillId="7" borderId="174" xfId="0" applyNumberFormat="1" applyFont="1" applyFill="1" applyBorder="1" applyAlignment="1" applyProtection="1">
      <alignment horizontal="center"/>
      <protection locked="0"/>
    </xf>
    <xf numFmtId="49" fontId="3" fillId="7" borderId="175" xfId="0" applyNumberFormat="1" applyFont="1" applyFill="1" applyBorder="1" applyAlignment="1" applyProtection="1">
      <alignment horizontal="center"/>
      <protection locked="0"/>
    </xf>
    <xf numFmtId="49" fontId="3" fillId="7" borderId="176" xfId="0" applyNumberFormat="1" applyFont="1" applyFill="1" applyBorder="1" applyAlignment="1" applyProtection="1">
      <alignment horizontal="center"/>
      <protection locked="0"/>
    </xf>
    <xf numFmtId="49" fontId="3" fillId="7" borderId="177" xfId="0" applyNumberFormat="1" applyFont="1" applyFill="1" applyBorder="1" applyAlignment="1" applyProtection="1">
      <alignment horizontal="center"/>
      <protection locked="0"/>
    </xf>
    <xf numFmtId="0" fontId="3" fillId="25" borderId="178" xfId="0" applyFont="1" applyFill="1" applyBorder="1" applyAlignment="1" applyProtection="1">
      <alignment horizontal="center"/>
      <protection locked="0"/>
    </xf>
    <xf numFmtId="0" fontId="3" fillId="28" borderId="179" xfId="0" applyFont="1" applyFill="1" applyBorder="1" applyAlignment="1">
      <alignment horizontal="center"/>
    </xf>
    <xf numFmtId="0" fontId="3" fillId="25" borderId="122" xfId="0" applyFont="1" applyFill="1" applyBorder="1" applyAlignment="1">
      <alignment horizontal="center"/>
    </xf>
    <xf numFmtId="0" fontId="3" fillId="25" borderId="114" xfId="0" applyFont="1" applyFill="1" applyBorder="1" applyAlignment="1">
      <alignment horizontal="center"/>
    </xf>
    <xf numFmtId="0" fontId="3" fillId="25" borderId="180" xfId="0" applyFont="1" applyFill="1" applyBorder="1" applyAlignment="1">
      <alignment horizontal="center"/>
    </xf>
    <xf numFmtId="0" fontId="3" fillId="28" borderId="110" xfId="0" applyFont="1" applyFill="1" applyBorder="1" applyAlignment="1">
      <alignment horizontal="center"/>
    </xf>
    <xf numFmtId="0" fontId="1" fillId="0" borderId="125" xfId="0" applyFont="1" applyBorder="1" applyAlignment="1">
      <alignment horizontal="center"/>
    </xf>
    <xf numFmtId="1" fontId="1" fillId="0" borderId="118" xfId="0" applyNumberFormat="1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0" fillId="0" borderId="135" xfId="0" applyFont="1" applyBorder="1" applyAlignment="1" applyProtection="1">
      <alignment/>
      <protection locked="0"/>
    </xf>
    <xf numFmtId="0" fontId="3" fillId="25" borderId="93" xfId="0" applyFont="1" applyFill="1" applyBorder="1" applyAlignment="1" applyProtection="1">
      <alignment horizontal="center"/>
      <protection locked="0"/>
    </xf>
    <xf numFmtId="0" fontId="3" fillId="26" borderId="87" xfId="0" applyFont="1" applyFill="1" applyBorder="1" applyAlignment="1" applyProtection="1">
      <alignment horizontal="center"/>
      <protection locked="0"/>
    </xf>
    <xf numFmtId="0" fontId="3" fillId="0" borderId="181" xfId="0" applyFont="1" applyBorder="1" applyAlignment="1" applyProtection="1">
      <alignment horizontal="center"/>
      <protection locked="0"/>
    </xf>
    <xf numFmtId="0" fontId="1" fillId="4" borderId="182" xfId="0" applyFont="1" applyFill="1" applyBorder="1" applyAlignment="1" applyProtection="1">
      <alignment horizontal="center"/>
      <protection locked="0"/>
    </xf>
    <xf numFmtId="0" fontId="1" fillId="4" borderId="173" xfId="0" applyFont="1" applyFill="1" applyBorder="1" applyAlignment="1" applyProtection="1">
      <alignment horizontal="center"/>
      <protection locked="0"/>
    </xf>
    <xf numFmtId="0" fontId="1" fillId="0" borderId="123" xfId="0" applyFont="1" applyBorder="1" applyAlignment="1" applyProtection="1">
      <alignment horizontal="center"/>
      <protection locked="0"/>
    </xf>
    <xf numFmtId="0" fontId="1" fillId="0" borderId="154" xfId="0" applyFont="1" applyBorder="1" applyAlignment="1" applyProtection="1">
      <alignment horizontal="center"/>
      <protection locked="0"/>
    </xf>
    <xf numFmtId="0" fontId="1" fillId="0" borderId="120" xfId="0" applyFont="1" applyBorder="1" applyAlignment="1" applyProtection="1">
      <alignment horizontal="center"/>
      <protection locked="0"/>
    </xf>
    <xf numFmtId="0" fontId="1" fillId="0" borderId="126" xfId="0" applyFont="1" applyBorder="1" applyAlignment="1" applyProtection="1">
      <alignment horizontal="center"/>
      <protection locked="0"/>
    </xf>
    <xf numFmtId="0" fontId="1" fillId="0" borderId="183" xfId="0" applyFont="1" applyBorder="1" applyAlignment="1" applyProtection="1">
      <alignment horizontal="center"/>
      <protection locked="0"/>
    </xf>
    <xf numFmtId="0" fontId="3" fillId="26" borderId="9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75" xfId="0" applyFill="1" applyBorder="1" applyAlignment="1">
      <alignment/>
    </xf>
    <xf numFmtId="0" fontId="0" fillId="0" borderId="175" xfId="0" applyFont="1" applyFill="1" applyBorder="1" applyAlignment="1">
      <alignment horizontal="center" vertical="top" wrapText="1"/>
    </xf>
    <xf numFmtId="0" fontId="0" fillId="0" borderId="175" xfId="0" applyFont="1" applyBorder="1" applyAlignment="1">
      <alignment horizontal="center" vertical="top" wrapText="1"/>
    </xf>
    <xf numFmtId="0" fontId="0" fillId="0" borderId="175" xfId="0" applyFill="1" applyBorder="1" applyAlignment="1">
      <alignment horizontal="left"/>
    </xf>
    <xf numFmtId="0" fontId="0" fillId="0" borderId="175" xfId="0" applyBorder="1" applyAlignment="1">
      <alignment horizontal="center"/>
    </xf>
    <xf numFmtId="0" fontId="0" fillId="0" borderId="175" xfId="0" applyFont="1" applyBorder="1" applyAlignment="1">
      <alignment horizontal="left"/>
    </xf>
    <xf numFmtId="0" fontId="0" fillId="0" borderId="175" xfId="0" applyFont="1" applyFill="1" applyBorder="1" applyAlignment="1">
      <alignment horizontal="center"/>
    </xf>
    <xf numFmtId="0" fontId="0" fillId="0" borderId="175" xfId="0" applyFont="1" applyBorder="1" applyAlignment="1">
      <alignment vertical="top" wrapText="1"/>
    </xf>
    <xf numFmtId="0" fontId="0" fillId="0" borderId="175" xfId="0" applyFont="1" applyFill="1" applyBorder="1" applyAlignment="1">
      <alignment horizontal="left"/>
    </xf>
    <xf numFmtId="0" fontId="18" fillId="0" borderId="175" xfId="0" applyFont="1" applyBorder="1" applyAlignment="1">
      <alignment/>
    </xf>
    <xf numFmtId="0" fontId="0" fillId="0" borderId="175" xfId="0" applyBorder="1" applyAlignment="1">
      <alignment/>
    </xf>
    <xf numFmtId="0" fontId="0" fillId="0" borderId="175" xfId="0" applyFill="1" applyBorder="1" applyAlignment="1">
      <alignment horizontal="center"/>
    </xf>
    <xf numFmtId="0" fontId="0" fillId="0" borderId="175" xfId="0" applyFont="1" applyBorder="1" applyAlignment="1">
      <alignment/>
    </xf>
    <xf numFmtId="0" fontId="0" fillId="0" borderId="175" xfId="0" applyFont="1" applyBorder="1" applyAlignment="1">
      <alignment horizontal="center"/>
    </xf>
    <xf numFmtId="0" fontId="0" fillId="0" borderId="175" xfId="0" applyFont="1" applyBorder="1" applyAlignment="1">
      <alignment horizontal="center"/>
    </xf>
    <xf numFmtId="0" fontId="0" fillId="0" borderId="175" xfId="0" applyFont="1" applyBorder="1" applyAlignment="1">
      <alignment horizontal="justify" vertical="top" wrapText="1"/>
    </xf>
    <xf numFmtId="0" fontId="0" fillId="0" borderId="175" xfId="0" applyFont="1" applyFill="1" applyBorder="1" applyAlignment="1">
      <alignment/>
    </xf>
    <xf numFmtId="0" fontId="0" fillId="0" borderId="175" xfId="0" applyFont="1" applyFill="1" applyBorder="1" applyAlignment="1">
      <alignment horizontal="justify" vertical="top" wrapText="1"/>
    </xf>
    <xf numFmtId="0" fontId="0" fillId="0" borderId="175" xfId="0" applyBorder="1" applyAlignment="1">
      <alignment horizontal="center" vertical="top" wrapText="1"/>
    </xf>
    <xf numFmtId="0" fontId="0" fillId="0" borderId="175" xfId="0" applyFont="1" applyBorder="1" applyAlignment="1">
      <alignment/>
    </xf>
    <xf numFmtId="0" fontId="0" fillId="29" borderId="175" xfId="0" applyFont="1" applyFill="1" applyBorder="1" applyAlignment="1">
      <alignment horizontal="center" vertical="top" wrapText="1"/>
    </xf>
    <xf numFmtId="0" fontId="0" fillId="29" borderId="175" xfId="0" applyFont="1" applyFill="1" applyBorder="1" applyAlignment="1">
      <alignment horizontal="center"/>
    </xf>
    <xf numFmtId="0" fontId="0" fillId="0" borderId="175" xfId="0" applyFont="1" applyBorder="1" applyAlignment="1">
      <alignment horizontal="left" vertical="top" wrapText="1"/>
    </xf>
    <xf numFmtId="0" fontId="0" fillId="0" borderId="175" xfId="0" applyFont="1" applyBorder="1" applyAlignment="1">
      <alignment vertical="top" wrapText="1"/>
    </xf>
    <xf numFmtId="0" fontId="19" fillId="0" borderId="175" xfId="0" applyFont="1" applyBorder="1" applyAlignment="1">
      <alignment horizontal="justify" vertical="top" wrapText="1"/>
    </xf>
    <xf numFmtId="0" fontId="19" fillId="0" borderId="175" xfId="0" applyFont="1" applyBorder="1" applyAlignment="1">
      <alignment/>
    </xf>
    <xf numFmtId="0" fontId="19" fillId="0" borderId="175" xfId="0" applyFont="1" applyBorder="1" applyAlignment="1">
      <alignment vertical="top" wrapText="1"/>
    </xf>
    <xf numFmtId="0" fontId="20" fillId="0" borderId="17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75" xfId="0" applyFont="1" applyBorder="1" applyAlignment="1">
      <alignment horizontal="center" vertical="center"/>
    </xf>
    <xf numFmtId="0" fontId="0" fillId="0" borderId="130" xfId="0" applyBorder="1" applyAlignment="1">
      <alignment/>
    </xf>
    <xf numFmtId="0" fontId="3" fillId="0" borderId="132" xfId="0" applyFont="1" applyBorder="1" applyAlignment="1" applyProtection="1">
      <alignment horizontal="center"/>
      <protection locked="0"/>
    </xf>
    <xf numFmtId="0" fontId="0" fillId="0" borderId="174" xfId="0" applyFont="1" applyBorder="1" applyAlignment="1">
      <alignment/>
    </xf>
    <xf numFmtId="0" fontId="0" fillId="0" borderId="174" xfId="0" applyBorder="1" applyAlignment="1">
      <alignment/>
    </xf>
    <xf numFmtId="49" fontId="3" fillId="7" borderId="169" xfId="0" applyNumberFormat="1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47" xfId="0" applyFont="1" applyBorder="1" applyAlignment="1">
      <alignment horizontal="center" vertical="top" wrapText="1"/>
    </xf>
    <xf numFmtId="0" fontId="0" fillId="0" borderId="58" xfId="0" applyBorder="1" applyAlignment="1">
      <alignment/>
    </xf>
    <xf numFmtId="0" fontId="0" fillId="0" borderId="58" xfId="0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184" xfId="0" applyFont="1" applyBorder="1" applyAlignment="1">
      <alignment horizontal="center" vertical="top" wrapText="1"/>
    </xf>
    <xf numFmtId="0" fontId="0" fillId="0" borderId="185" xfId="0" applyBorder="1" applyAlignment="1">
      <alignment/>
    </xf>
    <xf numFmtId="0" fontId="0" fillId="0" borderId="186" xfId="0" applyFont="1" applyBorder="1" applyAlignment="1">
      <alignment horizontal="center" vertical="top" wrapText="1"/>
    </xf>
    <xf numFmtId="0" fontId="0" fillId="0" borderId="187" xfId="0" applyFill="1" applyBorder="1" applyAlignment="1">
      <alignment horizontal="left"/>
    </xf>
    <xf numFmtId="0" fontId="0" fillId="0" borderId="187" xfId="0" applyBorder="1" applyAlignment="1">
      <alignment/>
    </xf>
    <xf numFmtId="0" fontId="0" fillId="0" borderId="186" xfId="0" applyFont="1" applyBorder="1" applyAlignment="1">
      <alignment horizontal="center"/>
    </xf>
    <xf numFmtId="0" fontId="0" fillId="0" borderId="187" xfId="0" applyFont="1" applyFill="1" applyBorder="1" applyAlignment="1">
      <alignment horizontal="left"/>
    </xf>
    <xf numFmtId="0" fontId="3" fillId="0" borderId="188" xfId="0" applyFont="1" applyBorder="1" applyAlignment="1" applyProtection="1">
      <alignment horizontal="center"/>
      <protection locked="0"/>
    </xf>
    <xf numFmtId="0" fontId="3" fillId="0" borderId="189" xfId="0" applyFont="1" applyBorder="1" applyAlignment="1" applyProtection="1">
      <alignment horizontal="center"/>
      <protection locked="0"/>
    </xf>
    <xf numFmtId="0" fontId="18" fillId="0" borderId="190" xfId="0" applyFont="1" applyBorder="1" applyAlignment="1">
      <alignment/>
    </xf>
    <xf numFmtId="0" fontId="0" fillId="0" borderId="119" xfId="0" applyFont="1" applyBorder="1" applyAlignment="1">
      <alignment horizontal="left" vertical="top" wrapText="1"/>
    </xf>
    <xf numFmtId="0" fontId="1" fillId="4" borderId="191" xfId="0" applyFont="1" applyFill="1" applyBorder="1" applyAlignment="1" applyProtection="1">
      <alignment horizontal="center"/>
      <protection hidden="1"/>
    </xf>
    <xf numFmtId="0" fontId="3" fillId="22" borderId="126" xfId="0" applyFont="1" applyFill="1" applyBorder="1" applyAlignment="1" applyProtection="1">
      <alignment horizontal="center"/>
      <protection hidden="1"/>
    </xf>
    <xf numFmtId="0" fontId="1" fillId="4" borderId="29" xfId="0" applyFont="1" applyFill="1" applyBorder="1" applyAlignment="1" applyProtection="1">
      <alignment horizontal="center"/>
      <protection hidden="1"/>
    </xf>
    <xf numFmtId="0" fontId="3" fillId="22" borderId="37" xfId="0" applyFont="1" applyFill="1" applyBorder="1" applyAlignment="1" applyProtection="1">
      <alignment horizontal="center"/>
      <protection hidden="1"/>
    </xf>
    <xf numFmtId="0" fontId="1" fillId="4" borderId="39" xfId="0" applyFont="1" applyFill="1" applyBorder="1" applyAlignment="1" applyProtection="1">
      <alignment horizontal="center"/>
      <protection hidden="1"/>
    </xf>
    <xf numFmtId="0" fontId="0" fillId="0" borderId="174" xfId="0" applyFont="1" applyBorder="1" applyAlignment="1">
      <alignment horizontal="left" vertical="top" wrapText="1"/>
    </xf>
    <xf numFmtId="0" fontId="0" fillId="0" borderId="162" xfId="0" applyFont="1" applyBorder="1" applyAlignment="1">
      <alignment horizontal="left" vertical="top" wrapText="1"/>
    </xf>
    <xf numFmtId="0" fontId="18" fillId="0" borderId="174" xfId="0" applyFont="1" applyBorder="1" applyAlignment="1">
      <alignment/>
    </xf>
    <xf numFmtId="0" fontId="0" fillId="0" borderId="157" xfId="0" applyFont="1" applyBorder="1" applyAlignment="1">
      <alignment horizontal="center" vertical="top" wrapText="1"/>
    </xf>
    <xf numFmtId="0" fontId="0" fillId="0" borderId="192" xfId="0" applyBorder="1" applyAlignment="1">
      <alignment/>
    </xf>
    <xf numFmtId="14" fontId="5" fillId="0" borderId="117" xfId="0" applyNumberFormat="1" applyFont="1" applyBorder="1" applyAlignment="1" applyProtection="1">
      <alignment/>
      <protection locked="0"/>
    </xf>
    <xf numFmtId="0" fontId="5" fillId="0" borderId="119" xfId="0" applyFont="1" applyBorder="1" applyAlignment="1" applyProtection="1">
      <alignment/>
      <protection locked="0"/>
    </xf>
    <xf numFmtId="0" fontId="5" fillId="0" borderId="169" xfId="0" applyFont="1" applyBorder="1" applyAlignment="1" applyProtection="1">
      <alignment/>
      <protection locked="0"/>
    </xf>
    <xf numFmtId="0" fontId="5" fillId="0" borderId="119" xfId="0" applyFont="1" applyBorder="1" applyAlignment="1" applyProtection="1">
      <alignment/>
      <protection locked="0"/>
    </xf>
    <xf numFmtId="0" fontId="5" fillId="0" borderId="169" xfId="0" applyFont="1" applyBorder="1" applyAlignment="1" applyProtection="1">
      <alignment/>
      <protection locked="0"/>
    </xf>
    <xf numFmtId="0" fontId="5" fillId="0" borderId="135" xfId="0" applyFont="1" applyBorder="1" applyAlignment="1" applyProtection="1">
      <alignment/>
      <protection locked="0"/>
    </xf>
    <xf numFmtId="0" fontId="5" fillId="0" borderId="171" xfId="0" applyFont="1" applyBorder="1" applyAlignment="1" applyProtection="1">
      <alignment/>
      <protection locked="0"/>
    </xf>
    <xf numFmtId="0" fontId="1" fillId="0" borderId="175" xfId="0" applyFont="1" applyBorder="1" applyAlignment="1">
      <alignment horizontal="left"/>
    </xf>
    <xf numFmtId="0" fontId="1" fillId="0" borderId="177" xfId="0" applyFont="1" applyBorder="1" applyAlignment="1">
      <alignment horizontal="left"/>
    </xf>
    <xf numFmtId="0" fontId="3" fillId="0" borderId="193" xfId="0" applyFont="1" applyBorder="1" applyAlignment="1" applyProtection="1">
      <alignment horizontal="center"/>
      <protection locked="0"/>
    </xf>
    <xf numFmtId="0" fontId="1" fillId="4" borderId="194" xfId="0" applyFont="1" applyFill="1" applyBorder="1" applyAlignment="1" applyProtection="1">
      <alignment horizontal="center"/>
      <protection locked="0"/>
    </xf>
    <xf numFmtId="0" fontId="3" fillId="0" borderId="194" xfId="0" applyFont="1" applyBorder="1" applyAlignment="1" applyProtection="1">
      <alignment horizontal="center"/>
      <protection locked="0"/>
    </xf>
    <xf numFmtId="0" fontId="1" fillId="4" borderId="195" xfId="0" applyFont="1" applyFill="1" applyBorder="1" applyAlignment="1" applyProtection="1">
      <alignment horizontal="center"/>
      <protection locked="0"/>
    </xf>
    <xf numFmtId="0" fontId="3" fillId="0" borderId="193" xfId="0" applyFont="1" applyBorder="1" applyAlignment="1" applyProtection="1">
      <alignment horizontal="center"/>
      <protection locked="0"/>
    </xf>
    <xf numFmtId="0" fontId="1" fillId="4" borderId="196" xfId="0" applyFont="1" applyFill="1" applyBorder="1" applyAlignment="1" applyProtection="1">
      <alignment horizontal="center"/>
      <protection hidden="1"/>
    </xf>
    <xf numFmtId="0" fontId="0" fillId="0" borderId="197" xfId="0" applyFont="1" applyBorder="1" applyAlignment="1">
      <alignment/>
    </xf>
    <xf numFmtId="0" fontId="0" fillId="0" borderId="198" xfId="0" applyFont="1" applyBorder="1" applyAlignment="1">
      <alignment horizontal="center"/>
    </xf>
    <xf numFmtId="0" fontId="3" fillId="22" borderId="199" xfId="0" applyFont="1" applyFill="1" applyBorder="1" applyAlignment="1" applyProtection="1">
      <alignment horizontal="center"/>
      <protection hidden="1"/>
    </xf>
    <xf numFmtId="0" fontId="1" fillId="4" borderId="200" xfId="0" applyFont="1" applyFill="1" applyBorder="1" applyAlignment="1" applyProtection="1">
      <alignment horizontal="center"/>
      <protection hidden="1"/>
    </xf>
    <xf numFmtId="0" fontId="3" fillId="22" borderId="201" xfId="0" applyFont="1" applyFill="1" applyBorder="1" applyAlignment="1" applyProtection="1">
      <alignment horizontal="center"/>
      <protection hidden="1"/>
    </xf>
    <xf numFmtId="0" fontId="1" fillId="4" borderId="202" xfId="0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3" fillId="22" borderId="203" xfId="0" applyFont="1" applyFill="1" applyBorder="1" applyAlignment="1" applyProtection="1">
      <alignment horizontal="center"/>
      <protection hidden="1"/>
    </xf>
    <xf numFmtId="0" fontId="0" fillId="0" borderId="175" xfId="0" applyFont="1" applyFill="1" applyBorder="1" applyAlignment="1">
      <alignment horizontal="left"/>
    </xf>
    <xf numFmtId="0" fontId="21" fillId="0" borderId="55" xfId="0" applyFont="1" applyBorder="1" applyAlignment="1" applyProtection="1">
      <alignment/>
      <protection/>
    </xf>
    <xf numFmtId="0" fontId="21" fillId="0" borderId="47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3" fillId="0" borderId="204" xfId="0" applyFont="1" applyBorder="1" applyAlignment="1" applyProtection="1">
      <alignment horizontal="center"/>
      <protection locked="0"/>
    </xf>
    <xf numFmtId="0" fontId="1" fillId="4" borderId="205" xfId="0" applyFont="1" applyFill="1" applyBorder="1" applyAlignment="1" applyProtection="1">
      <alignment horizontal="center"/>
      <protection locked="0"/>
    </xf>
    <xf numFmtId="0" fontId="3" fillId="0" borderId="206" xfId="0" applyFont="1" applyBorder="1" applyAlignment="1" applyProtection="1">
      <alignment horizontal="center"/>
      <protection locked="0"/>
    </xf>
    <xf numFmtId="0" fontId="1" fillId="4" borderId="207" xfId="0" applyFont="1" applyFill="1" applyBorder="1" applyAlignment="1" applyProtection="1">
      <alignment horizontal="center"/>
      <protection locked="0"/>
    </xf>
    <xf numFmtId="0" fontId="3" fillId="0" borderId="208" xfId="0" applyFont="1" applyBorder="1" applyAlignment="1" applyProtection="1">
      <alignment horizontal="center"/>
      <protection locked="0"/>
    </xf>
    <xf numFmtId="0" fontId="1" fillId="4" borderId="209" xfId="0" applyFont="1" applyFill="1" applyBorder="1" applyAlignment="1" applyProtection="1">
      <alignment horizontal="center"/>
      <protection locked="0"/>
    </xf>
    <xf numFmtId="0" fontId="3" fillId="0" borderId="205" xfId="0" applyFont="1" applyBorder="1" applyAlignment="1" applyProtection="1">
      <alignment horizontal="center"/>
      <protection locked="0"/>
    </xf>
    <xf numFmtId="0" fontId="1" fillId="4" borderId="206" xfId="0" applyFont="1" applyFill="1" applyBorder="1" applyAlignment="1" applyProtection="1">
      <alignment horizontal="center"/>
      <protection locked="0"/>
    </xf>
    <xf numFmtId="0" fontId="3" fillId="0" borderId="204" xfId="0" applyFont="1" applyBorder="1" applyAlignment="1" applyProtection="1">
      <alignment horizontal="center"/>
      <protection locked="0"/>
    </xf>
    <xf numFmtId="0" fontId="3" fillId="0" borderId="167" xfId="0" applyFont="1" applyBorder="1" applyAlignment="1" applyProtection="1">
      <alignment horizontal="center"/>
      <protection locked="0"/>
    </xf>
    <xf numFmtId="0" fontId="3" fillId="22" borderId="188" xfId="0" applyFont="1" applyFill="1" applyBorder="1" applyAlignment="1" applyProtection="1">
      <alignment horizontal="center"/>
      <protection hidden="1"/>
    </xf>
    <xf numFmtId="0" fontId="1" fillId="4" borderId="157" xfId="0" applyFont="1" applyFill="1" applyBorder="1" applyAlignment="1" applyProtection="1">
      <alignment horizontal="center"/>
      <protection hidden="1"/>
    </xf>
    <xf numFmtId="0" fontId="3" fillId="22" borderId="174" xfId="0" applyFont="1" applyFill="1" applyBorder="1" applyAlignment="1" applyProtection="1">
      <alignment horizontal="center"/>
      <protection hidden="1"/>
    </xf>
    <xf numFmtId="0" fontId="1" fillId="4" borderId="192" xfId="0" applyFont="1" applyFill="1" applyBorder="1" applyAlignment="1" applyProtection="1">
      <alignment horizontal="center"/>
      <protection hidden="1"/>
    </xf>
    <xf numFmtId="0" fontId="1" fillId="4" borderId="174" xfId="0" applyFont="1" applyFill="1" applyBorder="1" applyAlignment="1" applyProtection="1">
      <alignment horizontal="center"/>
      <protection locked="0"/>
    </xf>
    <xf numFmtId="0" fontId="3" fillId="0" borderId="158" xfId="0" applyFont="1" applyBorder="1" applyAlignment="1" applyProtection="1">
      <alignment horizontal="center"/>
      <protection locked="0"/>
    </xf>
    <xf numFmtId="0" fontId="1" fillId="4" borderId="192" xfId="0" applyFont="1" applyFill="1" applyBorder="1" applyAlignment="1" applyProtection="1">
      <alignment horizontal="center"/>
      <protection locked="0"/>
    </xf>
    <xf numFmtId="0" fontId="3" fillId="0" borderId="188" xfId="0" applyFont="1" applyBorder="1" applyAlignment="1" applyProtection="1">
      <alignment horizontal="center"/>
      <protection locked="0"/>
    </xf>
    <xf numFmtId="0" fontId="1" fillId="4" borderId="157" xfId="0" applyFont="1" applyFill="1" applyBorder="1" applyAlignment="1" applyProtection="1">
      <alignment horizontal="center"/>
      <protection locked="0"/>
    </xf>
    <xf numFmtId="0" fontId="3" fillId="0" borderId="174" xfId="0" applyFont="1" applyBorder="1" applyAlignment="1" applyProtection="1">
      <alignment horizontal="center"/>
      <protection locked="0"/>
    </xf>
    <xf numFmtId="0" fontId="1" fillId="4" borderId="158" xfId="0" applyFont="1" applyFill="1" applyBorder="1" applyAlignment="1" applyProtection="1">
      <alignment horizontal="center"/>
      <protection locked="0"/>
    </xf>
    <xf numFmtId="0" fontId="0" fillId="0" borderId="200" xfId="0" applyFont="1" applyBorder="1" applyAlignment="1" applyProtection="1">
      <alignment/>
      <protection locked="0"/>
    </xf>
    <xf numFmtId="0" fontId="0" fillId="0" borderId="210" xfId="0" applyFont="1" applyBorder="1" applyAlignment="1" applyProtection="1">
      <alignment/>
      <protection locked="0"/>
    </xf>
    <xf numFmtId="0" fontId="0" fillId="0" borderId="210" xfId="0" applyFont="1" applyBorder="1" applyAlignment="1" applyProtection="1">
      <alignment horizontal="left"/>
      <protection locked="0"/>
    </xf>
    <xf numFmtId="0" fontId="3" fillId="22" borderId="193" xfId="0" applyFont="1" applyFill="1" applyBorder="1" applyAlignment="1" applyProtection="1">
      <alignment horizontal="center"/>
      <protection hidden="1"/>
    </xf>
    <xf numFmtId="0" fontId="1" fillId="4" borderId="194" xfId="0" applyFont="1" applyFill="1" applyBorder="1" applyAlignment="1" applyProtection="1">
      <alignment horizontal="center"/>
      <protection hidden="1"/>
    </xf>
    <xf numFmtId="0" fontId="3" fillId="22" borderId="194" xfId="0" applyFont="1" applyFill="1" applyBorder="1" applyAlignment="1" applyProtection="1">
      <alignment horizontal="center"/>
      <protection hidden="1"/>
    </xf>
    <xf numFmtId="0" fontId="1" fillId="4" borderId="195" xfId="0" applyFont="1" applyFill="1" applyBorder="1" applyAlignment="1" applyProtection="1">
      <alignment horizontal="center"/>
      <protection hidden="1"/>
    </xf>
    <xf numFmtId="0" fontId="0" fillId="0" borderId="194" xfId="0" applyFont="1" applyBorder="1" applyAlignment="1" applyProtection="1">
      <alignment/>
      <protection locked="0"/>
    </xf>
    <xf numFmtId="0" fontId="0" fillId="0" borderId="194" xfId="0" applyFont="1" applyBorder="1" applyAlignment="1" applyProtection="1">
      <alignment horizontal="left"/>
      <protection locked="0"/>
    </xf>
    <xf numFmtId="0" fontId="0" fillId="0" borderId="195" xfId="0" applyFont="1" applyBorder="1" applyAlignment="1" applyProtection="1">
      <alignment horizontal="left"/>
      <protection locked="0"/>
    </xf>
    <xf numFmtId="0" fontId="3" fillId="22" borderId="211" xfId="0" applyFont="1" applyFill="1" applyBorder="1" applyAlignment="1" applyProtection="1">
      <alignment horizontal="center"/>
      <protection hidden="1"/>
    </xf>
    <xf numFmtId="0" fontId="3" fillId="22" borderId="19" xfId="0" applyFont="1" applyFill="1" applyBorder="1" applyAlignment="1" applyProtection="1">
      <alignment horizontal="center"/>
      <protection hidden="1"/>
    </xf>
    <xf numFmtId="0" fontId="3" fillId="22" borderId="212" xfId="0" applyFont="1" applyFill="1" applyBorder="1" applyAlignment="1" applyProtection="1">
      <alignment horizontal="center"/>
      <protection hidden="1"/>
    </xf>
    <xf numFmtId="0" fontId="3" fillId="22" borderId="213" xfId="0" applyFont="1" applyFill="1" applyBorder="1" applyAlignment="1" applyProtection="1">
      <alignment horizontal="center"/>
      <protection hidden="1"/>
    </xf>
    <xf numFmtId="0" fontId="1" fillId="0" borderId="90" xfId="0" applyFont="1" applyBorder="1" applyAlignment="1" applyProtection="1">
      <alignment horizontal="center"/>
      <protection locked="0"/>
    </xf>
    <xf numFmtId="0" fontId="0" fillId="0" borderId="175" xfId="0" applyBorder="1" applyAlignment="1">
      <alignment vertical="top" wrapText="1"/>
    </xf>
    <xf numFmtId="0" fontId="0" fillId="0" borderId="175" xfId="0" applyFont="1" applyBorder="1" applyAlignment="1" applyProtection="1">
      <alignment/>
      <protection locked="0"/>
    </xf>
    <xf numFmtId="0" fontId="0" fillId="0" borderId="214" xfId="0" applyFont="1" applyBorder="1" applyAlignment="1">
      <alignment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164" fontId="10" fillId="17" borderId="0" xfId="0" applyNumberFormat="1" applyFont="1" applyFill="1" applyAlignment="1">
      <alignment horizontal="center"/>
    </xf>
    <xf numFmtId="0" fontId="10" fillId="17" borderId="0" xfId="0" applyFont="1" applyFill="1" applyAlignment="1">
      <alignment/>
    </xf>
    <xf numFmtId="0" fontId="0" fillId="17" borderId="0" xfId="0" applyFill="1" applyAlignment="1">
      <alignment/>
    </xf>
    <xf numFmtId="164" fontId="0" fillId="0" borderId="174" xfId="0" applyNumberFormat="1" applyBorder="1" applyAlignment="1">
      <alignment horizontal="center"/>
    </xf>
    <xf numFmtId="164" fontId="10" fillId="29" borderId="215" xfId="0" applyNumberFormat="1" applyFont="1" applyFill="1" applyBorder="1" applyAlignment="1">
      <alignment horizontal="center"/>
    </xf>
    <xf numFmtId="0" fontId="10" fillId="29" borderId="215" xfId="0" applyFont="1" applyFill="1" applyBorder="1" applyAlignment="1">
      <alignment/>
    </xf>
    <xf numFmtId="0" fontId="0" fillId="29" borderId="215" xfId="0" applyFill="1" applyBorder="1" applyAlignment="1">
      <alignment/>
    </xf>
    <xf numFmtId="0" fontId="0" fillId="0" borderId="174" xfId="0" applyFont="1" applyBorder="1" applyAlignment="1">
      <alignment/>
    </xf>
    <xf numFmtId="0" fontId="0" fillId="0" borderId="109" xfId="0" applyFont="1" applyBorder="1" applyAlignment="1" applyProtection="1">
      <alignment/>
      <protection/>
    </xf>
    <xf numFmtId="0" fontId="0" fillId="0" borderId="216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176" xfId="0" applyFont="1" applyBorder="1" applyAlignment="1">
      <alignment/>
    </xf>
    <xf numFmtId="0" fontId="41" fillId="0" borderId="47" xfId="0" applyFont="1" applyBorder="1" applyAlignment="1" applyProtection="1">
      <alignment horizontal="center"/>
      <protection locked="0"/>
    </xf>
    <xf numFmtId="0" fontId="42" fillId="0" borderId="175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47" xfId="0" applyFont="1" applyFill="1" applyBorder="1" applyAlignment="1">
      <alignment horizontal="center" vertical="top" wrapText="1"/>
    </xf>
    <xf numFmtId="0" fontId="42" fillId="0" borderId="58" xfId="0" applyFont="1" applyBorder="1" applyAlignment="1">
      <alignment/>
    </xf>
    <xf numFmtId="0" fontId="41" fillId="0" borderId="76" xfId="0" applyFont="1" applyBorder="1" applyAlignment="1" applyProtection="1">
      <alignment horizontal="center"/>
      <protection locked="0"/>
    </xf>
    <xf numFmtId="0" fontId="43" fillId="4" borderId="47" xfId="0" applyFont="1" applyFill="1" applyBorder="1" applyAlignment="1" applyProtection="1">
      <alignment horizontal="center"/>
      <protection locked="0"/>
    </xf>
    <xf numFmtId="0" fontId="43" fillId="4" borderId="58" xfId="0" applyFont="1" applyFill="1" applyBorder="1" applyAlignment="1" applyProtection="1">
      <alignment horizontal="center"/>
      <protection locked="0"/>
    </xf>
    <xf numFmtId="0" fontId="43" fillId="4" borderId="119" xfId="0" applyFont="1" applyFill="1" applyBorder="1" applyAlignment="1" applyProtection="1">
      <alignment horizontal="center"/>
      <protection locked="0"/>
    </xf>
    <xf numFmtId="0" fontId="41" fillId="22" borderId="113" xfId="0" applyFont="1" applyFill="1" applyBorder="1" applyAlignment="1" applyProtection="1">
      <alignment horizontal="center"/>
      <protection hidden="1"/>
    </xf>
    <xf numFmtId="0" fontId="43" fillId="4" borderId="11" xfId="0" applyFont="1" applyFill="1" applyBorder="1" applyAlignment="1" applyProtection="1">
      <alignment horizontal="center"/>
      <protection hidden="1"/>
    </xf>
    <xf numFmtId="0" fontId="41" fillId="22" borderId="12" xfId="0" applyFont="1" applyFill="1" applyBorder="1" applyAlignment="1" applyProtection="1">
      <alignment horizontal="center"/>
      <protection hidden="1"/>
    </xf>
    <xf numFmtId="0" fontId="43" fillId="4" borderId="111" xfId="0" applyFont="1" applyFill="1" applyBorder="1" applyAlignment="1" applyProtection="1">
      <alignment horizontal="center"/>
      <protection hidden="1"/>
    </xf>
    <xf numFmtId="49" fontId="41" fillId="7" borderId="23" xfId="0" applyNumberFormat="1" applyFont="1" applyFill="1" applyBorder="1" applyAlignment="1" applyProtection="1">
      <alignment horizontal="center"/>
      <protection locked="0"/>
    </xf>
    <xf numFmtId="0" fontId="41" fillId="0" borderId="59" xfId="0" applyFont="1" applyBorder="1" applyAlignment="1" applyProtection="1">
      <alignment horizontal="center"/>
      <protection locked="0"/>
    </xf>
    <xf numFmtId="49" fontId="41" fillId="7" borderId="175" xfId="0" applyNumberFormat="1" applyFont="1" applyFill="1" applyBorder="1" applyAlignment="1" applyProtection="1">
      <alignment horizontal="center"/>
      <protection locked="0"/>
    </xf>
    <xf numFmtId="1" fontId="43" fillId="0" borderId="118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0" fontId="41" fillId="0" borderId="47" xfId="0" applyFont="1" applyBorder="1" applyAlignment="1" applyProtection="1">
      <alignment horizontal="center"/>
      <protection locked="0"/>
    </xf>
    <xf numFmtId="0" fontId="42" fillId="0" borderId="175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47" xfId="0" applyFont="1" applyBorder="1" applyAlignment="1">
      <alignment horizontal="center"/>
    </xf>
    <xf numFmtId="0" fontId="42" fillId="0" borderId="58" xfId="0" applyFont="1" applyFill="1" applyBorder="1" applyAlignment="1">
      <alignment horizontal="left"/>
    </xf>
    <xf numFmtId="0" fontId="41" fillId="0" borderId="76" xfId="0" applyFont="1" applyBorder="1" applyAlignment="1" applyProtection="1">
      <alignment horizontal="center"/>
      <protection locked="0"/>
    </xf>
    <xf numFmtId="0" fontId="43" fillId="4" borderId="47" xfId="0" applyFont="1" applyFill="1" applyBorder="1" applyAlignment="1" applyProtection="1">
      <alignment horizontal="center"/>
      <protection locked="0"/>
    </xf>
    <xf numFmtId="0" fontId="43" fillId="4" borderId="58" xfId="0" applyFont="1" applyFill="1" applyBorder="1" applyAlignment="1" applyProtection="1">
      <alignment horizontal="center"/>
      <protection locked="0"/>
    </xf>
    <xf numFmtId="0" fontId="43" fillId="4" borderId="119" xfId="0" applyFont="1" applyFill="1" applyBorder="1" applyAlignment="1" applyProtection="1">
      <alignment horizontal="center"/>
      <protection locked="0"/>
    </xf>
    <xf numFmtId="0" fontId="41" fillId="22" borderId="113" xfId="0" applyFont="1" applyFill="1" applyBorder="1" applyAlignment="1" applyProtection="1">
      <alignment horizontal="center"/>
      <protection hidden="1"/>
    </xf>
    <xf numFmtId="0" fontId="43" fillId="4" borderId="11" xfId="0" applyFont="1" applyFill="1" applyBorder="1" applyAlignment="1" applyProtection="1">
      <alignment horizontal="center"/>
      <protection hidden="1"/>
    </xf>
    <xf numFmtId="0" fontId="41" fillId="22" borderId="12" xfId="0" applyFont="1" applyFill="1" applyBorder="1" applyAlignment="1" applyProtection="1">
      <alignment horizontal="center"/>
      <protection hidden="1"/>
    </xf>
    <xf numFmtId="0" fontId="43" fillId="4" borderId="111" xfId="0" applyFont="1" applyFill="1" applyBorder="1" applyAlignment="1" applyProtection="1">
      <alignment horizontal="center"/>
      <protection hidden="1"/>
    </xf>
    <xf numFmtId="49" fontId="41" fillId="7" borderId="27" xfId="0" applyNumberFormat="1" applyFont="1" applyFill="1" applyBorder="1" applyAlignment="1" applyProtection="1">
      <alignment horizontal="center"/>
      <protection locked="0"/>
    </xf>
    <xf numFmtId="0" fontId="41" fillId="0" borderId="59" xfId="0" applyFont="1" applyBorder="1" applyAlignment="1" applyProtection="1">
      <alignment horizontal="center"/>
      <protection locked="0"/>
    </xf>
    <xf numFmtId="49" fontId="41" fillId="7" borderId="175" xfId="0" applyNumberFormat="1" applyFont="1" applyFill="1" applyBorder="1" applyAlignment="1" applyProtection="1">
      <alignment horizontal="center"/>
      <protection locked="0"/>
    </xf>
    <xf numFmtId="0" fontId="43" fillId="0" borderId="118" xfId="0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0" fontId="41" fillId="0" borderId="194" xfId="0" applyFont="1" applyBorder="1" applyAlignment="1" applyProtection="1">
      <alignment horizontal="center"/>
      <protection locked="0"/>
    </xf>
    <xf numFmtId="0" fontId="42" fillId="0" borderId="197" xfId="0" applyFont="1" applyBorder="1" applyAlignment="1">
      <alignment/>
    </xf>
    <xf numFmtId="0" fontId="42" fillId="0" borderId="194" xfId="0" applyFont="1" applyBorder="1" applyAlignment="1">
      <alignment/>
    </xf>
    <xf numFmtId="0" fontId="42" fillId="0" borderId="194" xfId="0" applyFont="1" applyBorder="1" applyAlignment="1">
      <alignment horizontal="center"/>
    </xf>
    <xf numFmtId="0" fontId="42" fillId="0" borderId="195" xfId="0" applyFont="1" applyFill="1" applyBorder="1" applyAlignment="1">
      <alignment horizontal="left"/>
    </xf>
    <xf numFmtId="0" fontId="41" fillId="0" borderId="193" xfId="0" applyFont="1" applyBorder="1" applyAlignment="1" applyProtection="1">
      <alignment horizontal="center"/>
      <protection locked="0"/>
    </xf>
    <xf numFmtId="0" fontId="43" fillId="4" borderId="194" xfId="0" applyFont="1" applyFill="1" applyBorder="1" applyAlignment="1" applyProtection="1">
      <alignment horizontal="center"/>
      <protection locked="0"/>
    </xf>
    <xf numFmtId="0" fontId="43" fillId="4" borderId="195" xfId="0" applyFont="1" applyFill="1" applyBorder="1" applyAlignment="1" applyProtection="1">
      <alignment horizontal="center"/>
      <protection locked="0"/>
    </xf>
    <xf numFmtId="0" fontId="43" fillId="4" borderId="214" xfId="0" applyFont="1" applyFill="1" applyBorder="1" applyAlignment="1" applyProtection="1">
      <alignment horizontal="center"/>
      <protection locked="0"/>
    </xf>
    <xf numFmtId="0" fontId="41" fillId="22" borderId="203" xfId="0" applyFont="1" applyFill="1" applyBorder="1" applyAlignment="1" applyProtection="1">
      <alignment horizontal="center"/>
      <protection hidden="1"/>
    </xf>
    <xf numFmtId="0" fontId="43" fillId="4" borderId="200" xfId="0" applyFont="1" applyFill="1" applyBorder="1" applyAlignment="1" applyProtection="1">
      <alignment horizontal="center"/>
      <protection hidden="1"/>
    </xf>
    <xf numFmtId="0" fontId="41" fillId="22" borderId="201" xfId="0" applyFont="1" applyFill="1" applyBorder="1" applyAlignment="1" applyProtection="1">
      <alignment horizontal="center"/>
      <protection hidden="1"/>
    </xf>
    <xf numFmtId="0" fontId="43" fillId="4" borderId="196" xfId="0" applyFont="1" applyFill="1" applyBorder="1" applyAlignment="1" applyProtection="1">
      <alignment horizontal="center"/>
      <protection hidden="1"/>
    </xf>
    <xf numFmtId="1" fontId="43" fillId="0" borderId="125" xfId="0" applyNumberFormat="1" applyFont="1" applyBorder="1" applyAlignment="1" applyProtection="1">
      <alignment horizontal="center"/>
      <protection locked="0"/>
    </xf>
    <xf numFmtId="0" fontId="42" fillId="0" borderId="119" xfId="0" applyFont="1" applyBorder="1" applyAlignment="1">
      <alignment/>
    </xf>
    <xf numFmtId="0" fontId="41" fillId="22" borderId="146" xfId="0" applyFont="1" applyFill="1" applyBorder="1" applyAlignment="1" applyProtection="1">
      <alignment horizontal="center"/>
      <protection hidden="1"/>
    </xf>
    <xf numFmtId="0" fontId="43" fillId="4" borderId="79" xfId="0" applyFont="1" applyFill="1" applyBorder="1" applyAlignment="1" applyProtection="1">
      <alignment horizontal="center"/>
      <protection hidden="1"/>
    </xf>
    <xf numFmtId="0" fontId="41" fillId="22" borderId="48" xfId="0" applyFont="1" applyFill="1" applyBorder="1" applyAlignment="1" applyProtection="1">
      <alignment horizontal="center"/>
      <protection hidden="1"/>
    </xf>
    <xf numFmtId="0" fontId="43" fillId="4" borderId="147" xfId="0" applyFont="1" applyFill="1" applyBorder="1" applyAlignment="1" applyProtection="1">
      <alignment horizontal="center"/>
      <protection hidden="1"/>
    </xf>
    <xf numFmtId="49" fontId="41" fillId="7" borderId="23" xfId="0" applyNumberFormat="1" applyFont="1" applyFill="1" applyBorder="1" applyAlignment="1" applyProtection="1">
      <alignment horizontal="center"/>
      <protection locked="0"/>
    </xf>
    <xf numFmtId="1" fontId="43" fillId="0" borderId="118" xfId="0" applyNumberFormat="1" applyFont="1" applyBorder="1" applyAlignment="1" applyProtection="1">
      <alignment horizontal="center"/>
      <protection locked="0"/>
    </xf>
    <xf numFmtId="0" fontId="42" fillId="0" borderId="119" xfId="0" applyFont="1" applyBorder="1" applyAlignment="1">
      <alignment/>
    </xf>
    <xf numFmtId="0" fontId="42" fillId="0" borderId="186" xfId="0" applyFont="1" applyFill="1" applyBorder="1" applyAlignment="1">
      <alignment horizontal="center" vertical="top" wrapText="1"/>
    </xf>
    <xf numFmtId="0" fontId="42" fillId="0" borderId="187" xfId="0" applyFont="1" applyBorder="1" applyAlignment="1">
      <alignment/>
    </xf>
    <xf numFmtId="0" fontId="41" fillId="22" borderId="83" xfId="0" applyFont="1" applyFill="1" applyBorder="1" applyAlignment="1" applyProtection="1">
      <alignment horizontal="center"/>
      <protection hidden="1"/>
    </xf>
    <xf numFmtId="0" fontId="43" fillId="4" borderId="13" xfId="0" applyFont="1" applyFill="1" applyBorder="1" applyAlignment="1" applyProtection="1">
      <alignment horizontal="center"/>
      <protection hidden="1"/>
    </xf>
    <xf numFmtId="49" fontId="41" fillId="7" borderId="128" xfId="0" applyNumberFormat="1" applyFont="1" applyFill="1" applyBorder="1" applyAlignment="1" applyProtection="1">
      <alignment horizontal="center"/>
      <protection locked="0"/>
    </xf>
    <xf numFmtId="0" fontId="41" fillId="0" borderId="120" xfId="0" applyFont="1" applyBorder="1" applyAlignment="1" applyProtection="1">
      <alignment horizontal="center"/>
      <protection locked="0"/>
    </xf>
    <xf numFmtId="0" fontId="43" fillId="4" borderId="25" xfId="0" applyFont="1" applyFill="1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/>
      <protection locked="0"/>
    </xf>
    <xf numFmtId="0" fontId="43" fillId="4" borderId="121" xfId="0" applyFont="1" applyFill="1" applyBorder="1" applyAlignment="1" applyProtection="1">
      <alignment horizontal="center"/>
      <protection locked="0"/>
    </xf>
    <xf numFmtId="0" fontId="43" fillId="4" borderId="46" xfId="0" applyFont="1" applyFill="1" applyBorder="1" applyAlignment="1" applyProtection="1">
      <alignment horizontal="center"/>
      <protection locked="0"/>
    </xf>
    <xf numFmtId="0" fontId="41" fillId="22" borderId="146" xfId="0" applyFont="1" applyFill="1" applyBorder="1" applyAlignment="1" applyProtection="1">
      <alignment horizontal="center"/>
      <protection hidden="1"/>
    </xf>
    <xf numFmtId="0" fontId="43" fillId="4" borderId="79" xfId="0" applyFont="1" applyFill="1" applyBorder="1" applyAlignment="1" applyProtection="1">
      <alignment horizontal="center"/>
      <protection hidden="1"/>
    </xf>
    <xf numFmtId="0" fontId="41" fillId="22" borderId="48" xfId="0" applyFont="1" applyFill="1" applyBorder="1" applyAlignment="1" applyProtection="1">
      <alignment horizontal="center"/>
      <protection hidden="1"/>
    </xf>
    <xf numFmtId="0" fontId="43" fillId="4" borderId="147" xfId="0" applyFont="1" applyFill="1" applyBorder="1" applyAlignment="1" applyProtection="1">
      <alignment horizontal="center"/>
      <protection hidden="1"/>
    </xf>
    <xf numFmtId="49" fontId="41" fillId="7" borderId="169" xfId="0" applyNumberFormat="1" applyFont="1" applyFill="1" applyBorder="1" applyAlignment="1" applyProtection="1">
      <alignment horizontal="center"/>
      <protection locked="0"/>
    </xf>
    <xf numFmtId="1" fontId="43" fillId="0" borderId="88" xfId="0" applyNumberFormat="1" applyFont="1" applyBorder="1" applyAlignment="1" applyProtection="1">
      <alignment horizontal="center"/>
      <protection locked="0"/>
    </xf>
    <xf numFmtId="0" fontId="41" fillId="0" borderId="82" xfId="0" applyFont="1" applyBorder="1" applyAlignment="1" applyProtection="1">
      <alignment horizontal="center"/>
      <protection locked="0"/>
    </xf>
    <xf numFmtId="0" fontId="42" fillId="0" borderId="47" xfId="0" applyFont="1" applyBorder="1" applyAlignment="1" applyProtection="1">
      <alignment/>
      <protection locked="0"/>
    </xf>
    <xf numFmtId="0" fontId="42" fillId="0" borderId="47" xfId="0" applyFont="1" applyBorder="1" applyAlignment="1" applyProtection="1">
      <alignment horizontal="left"/>
      <protection locked="0"/>
    </xf>
    <xf numFmtId="0" fontId="42" fillId="0" borderId="119" xfId="0" applyFont="1" applyBorder="1" applyAlignment="1" applyProtection="1">
      <alignment horizontal="left"/>
      <protection locked="0"/>
    </xf>
    <xf numFmtId="0" fontId="43" fillId="4" borderId="23" xfId="0" applyFont="1" applyFill="1" applyBorder="1" applyAlignment="1" applyProtection="1">
      <alignment horizontal="center"/>
      <protection locked="0"/>
    </xf>
    <xf numFmtId="0" fontId="41" fillId="0" borderId="46" xfId="0" applyFont="1" applyBorder="1" applyAlignment="1" applyProtection="1">
      <alignment horizontal="center"/>
      <protection locked="0"/>
    </xf>
    <xf numFmtId="49" fontId="41" fillId="7" borderId="125" xfId="0" applyNumberFormat="1" applyFont="1" applyFill="1" applyBorder="1" applyAlignment="1" applyProtection="1">
      <alignment horizontal="center"/>
      <protection locked="0"/>
    </xf>
    <xf numFmtId="0" fontId="43" fillId="4" borderId="112" xfId="0" applyFont="1" applyFill="1" applyBorder="1" applyAlignment="1" applyProtection="1">
      <alignment horizontal="center"/>
      <protection hidden="1"/>
    </xf>
    <xf numFmtId="49" fontId="41" fillId="7" borderId="63" xfId="0" applyNumberFormat="1" applyFont="1" applyFill="1" applyBorder="1" applyAlignment="1" applyProtection="1">
      <alignment horizontal="center"/>
      <protection locked="0"/>
    </xf>
    <xf numFmtId="0" fontId="41" fillId="0" borderId="123" xfId="0" applyFont="1" applyBorder="1" applyAlignment="1" applyProtection="1">
      <alignment horizontal="center"/>
      <protection locked="0"/>
    </xf>
    <xf numFmtId="0" fontId="43" fillId="4" borderId="27" xfId="0" applyFont="1" applyFill="1" applyBorder="1" applyAlignment="1" applyProtection="1">
      <alignment horizontal="center"/>
      <protection locked="0"/>
    </xf>
    <xf numFmtId="0" fontId="41" fillId="0" borderId="30" xfId="0" applyFont="1" applyBorder="1" applyAlignment="1" applyProtection="1">
      <alignment horizontal="center"/>
      <protection locked="0"/>
    </xf>
    <xf numFmtId="0" fontId="43" fillId="4" borderId="124" xfId="0" applyFont="1" applyFill="1" applyBorder="1" applyAlignment="1" applyProtection="1">
      <alignment horizontal="center"/>
      <protection locked="0"/>
    </xf>
    <xf numFmtId="0" fontId="41" fillId="0" borderId="85" xfId="0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center"/>
      <protection locked="0"/>
    </xf>
    <xf numFmtId="0" fontId="41" fillId="0" borderId="27" xfId="0" applyFont="1" applyBorder="1" applyAlignment="1" applyProtection="1">
      <alignment horizontal="center"/>
      <protection locked="0"/>
    </xf>
    <xf numFmtId="0" fontId="43" fillId="4" borderId="30" xfId="0" applyFont="1" applyFill="1" applyBorder="1" applyAlignment="1" applyProtection="1">
      <alignment horizontal="center"/>
      <protection locked="0"/>
    </xf>
    <xf numFmtId="49" fontId="41" fillId="7" borderId="114" xfId="0" applyNumberFormat="1" applyFont="1" applyFill="1" applyBorder="1" applyAlignment="1" applyProtection="1">
      <alignment horizontal="center"/>
      <protection locked="0"/>
    </xf>
    <xf numFmtId="0" fontId="42" fillId="0" borderId="29" xfId="0" applyFont="1" applyBorder="1" applyAlignment="1" applyProtection="1">
      <alignment/>
      <protection locked="0"/>
    </xf>
    <xf numFmtId="0" fontId="42" fillId="0" borderId="38" xfId="0" applyFont="1" applyBorder="1" applyAlignment="1" applyProtection="1">
      <alignment/>
      <protection locked="0"/>
    </xf>
    <xf numFmtId="0" fontId="42" fillId="0" borderId="38" xfId="0" applyFont="1" applyBorder="1" applyAlignment="1" applyProtection="1">
      <alignment horizontal="left"/>
      <protection locked="0"/>
    </xf>
    <xf numFmtId="0" fontId="41" fillId="0" borderId="217" xfId="0" applyFont="1" applyBorder="1" applyAlignment="1" applyProtection="1">
      <alignment horizontal="center"/>
      <protection locked="0"/>
    </xf>
    <xf numFmtId="0" fontId="43" fillId="4" borderId="20" xfId="0" applyFont="1" applyFill="1" applyBorder="1" applyAlignment="1" applyProtection="1">
      <alignment horizontal="center"/>
      <protection locked="0"/>
    </xf>
    <xf numFmtId="0" fontId="41" fillId="22" borderId="76" xfId="0" applyFont="1" applyFill="1" applyBorder="1" applyAlignment="1" applyProtection="1">
      <alignment horizontal="center"/>
      <protection hidden="1"/>
    </xf>
    <xf numFmtId="0" fontId="43" fillId="4" borderId="47" xfId="0" applyFont="1" applyFill="1" applyBorder="1" applyAlignment="1" applyProtection="1">
      <alignment horizontal="center"/>
      <protection hidden="1"/>
    </xf>
    <xf numFmtId="0" fontId="41" fillId="22" borderId="47" xfId="0" applyFont="1" applyFill="1" applyBorder="1" applyAlignment="1" applyProtection="1">
      <alignment horizontal="center"/>
      <protection hidden="1"/>
    </xf>
    <xf numFmtId="0" fontId="43" fillId="4" borderId="58" xfId="0" applyFont="1" applyFill="1" applyBorder="1" applyAlignment="1" applyProtection="1">
      <alignment horizontal="center"/>
      <protection hidden="1"/>
    </xf>
    <xf numFmtId="49" fontId="41" fillId="7" borderId="27" xfId="0" applyNumberFormat="1" applyFont="1" applyFill="1" applyBorder="1" applyAlignment="1" applyProtection="1">
      <alignment horizontal="center"/>
      <protection locked="0"/>
    </xf>
    <xf numFmtId="49" fontId="41" fillId="7" borderId="62" xfId="0" applyNumberFormat="1" applyFont="1" applyFill="1" applyBorder="1" applyAlignment="1" applyProtection="1">
      <alignment horizontal="center"/>
      <protection locked="0"/>
    </xf>
    <xf numFmtId="0" fontId="43" fillId="0" borderId="118" xfId="0" applyFont="1" applyBorder="1" applyAlignment="1" applyProtection="1">
      <alignment horizontal="center"/>
      <protection locked="0"/>
    </xf>
    <xf numFmtId="0" fontId="42" fillId="0" borderId="119" xfId="0" applyFont="1" applyBorder="1" applyAlignment="1" applyProtection="1">
      <alignment/>
      <protection locked="0"/>
    </xf>
    <xf numFmtId="0" fontId="43" fillId="0" borderId="82" xfId="0" applyFont="1" applyBorder="1" applyAlignment="1" applyProtection="1">
      <alignment horizontal="center"/>
      <protection locked="0"/>
    </xf>
    <xf numFmtId="0" fontId="43" fillId="4" borderId="160" xfId="0" applyFont="1" applyFill="1" applyBorder="1" applyAlignment="1" applyProtection="1">
      <alignment horizontal="center"/>
      <protection locked="0"/>
    </xf>
    <xf numFmtId="0" fontId="41" fillId="0" borderId="84" xfId="0" applyFont="1" applyBorder="1" applyAlignment="1" applyProtection="1">
      <alignment horizontal="center"/>
      <protection locked="0"/>
    </xf>
    <xf numFmtId="0" fontId="43" fillId="4" borderId="24" xfId="0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 applyProtection="1">
      <alignment horizontal="center"/>
      <protection locked="0"/>
    </xf>
    <xf numFmtId="0" fontId="41" fillId="22" borderId="19" xfId="0" applyFont="1" applyFill="1" applyBorder="1" applyAlignment="1" applyProtection="1">
      <alignment horizontal="center"/>
      <protection hidden="1"/>
    </xf>
    <xf numFmtId="49" fontId="41" fillId="7" borderId="88" xfId="0" applyNumberFormat="1" applyFont="1" applyFill="1" applyBorder="1" applyAlignment="1" applyProtection="1">
      <alignment horizontal="center"/>
      <protection locked="0"/>
    </xf>
    <xf numFmtId="0" fontId="42" fillId="0" borderId="47" xfId="0" applyFont="1" applyBorder="1" applyAlignment="1" applyProtection="1">
      <alignment/>
      <protection locked="0"/>
    </xf>
    <xf numFmtId="0" fontId="42" fillId="0" borderId="119" xfId="0" applyFont="1" applyBorder="1" applyAlignment="1" applyProtection="1">
      <alignment/>
      <protection locked="0"/>
    </xf>
    <xf numFmtId="0" fontId="41" fillId="0" borderId="90" xfId="0" applyFont="1" applyBorder="1" applyAlignment="1" applyProtection="1">
      <alignment horizontal="center"/>
      <protection locked="0"/>
    </xf>
    <xf numFmtId="0" fontId="43" fillId="4" borderId="160" xfId="0" applyFont="1" applyFill="1" applyBorder="1" applyAlignment="1" applyProtection="1">
      <alignment horizontal="center"/>
      <protection locked="0"/>
    </xf>
    <xf numFmtId="0" fontId="41" fillId="0" borderId="27" xfId="0" applyFont="1" applyBorder="1" applyAlignment="1" applyProtection="1">
      <alignment horizontal="center"/>
      <protection locked="0"/>
    </xf>
    <xf numFmtId="0" fontId="43" fillId="4" borderId="124" xfId="0" applyFont="1" applyFill="1" applyBorder="1" applyAlignment="1" applyProtection="1">
      <alignment horizontal="center"/>
      <protection locked="0"/>
    </xf>
    <xf numFmtId="0" fontId="41" fillId="0" borderId="85" xfId="0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center"/>
      <protection locked="0"/>
    </xf>
    <xf numFmtId="0" fontId="43" fillId="4" borderId="28" xfId="0" applyFont="1" applyFill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3" fillId="4" borderId="30" xfId="0" applyFont="1" applyFill="1" applyBorder="1" applyAlignment="1" applyProtection="1">
      <alignment horizontal="center"/>
      <protection locked="0"/>
    </xf>
    <xf numFmtId="0" fontId="41" fillId="22" borderId="19" xfId="0" applyFont="1" applyFill="1" applyBorder="1" applyAlignment="1" applyProtection="1">
      <alignment horizontal="center"/>
      <protection hidden="1"/>
    </xf>
    <xf numFmtId="49" fontId="41" fillId="7" borderId="88" xfId="0" applyNumberFormat="1" applyFont="1" applyFill="1" applyBorder="1" applyAlignment="1" applyProtection="1">
      <alignment horizontal="center"/>
      <protection locked="0"/>
    </xf>
    <xf numFmtId="1" fontId="43" fillId="0" borderId="125" xfId="0" applyNumberFormat="1" applyFont="1" applyBorder="1" applyAlignment="1" applyProtection="1">
      <alignment horizontal="center"/>
      <protection locked="0"/>
    </xf>
    <xf numFmtId="0" fontId="43" fillId="0" borderId="218" xfId="0" applyFont="1" applyBorder="1" applyAlignment="1" applyProtection="1">
      <alignment horizontal="center"/>
      <protection locked="0"/>
    </xf>
    <xf numFmtId="0" fontId="43" fillId="4" borderId="55" xfId="0" applyFont="1" applyFill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3" fillId="4" borderId="28" xfId="0" applyFont="1" applyFill="1" applyBorder="1" applyAlignment="1" applyProtection="1">
      <alignment horizontal="center"/>
      <protection locked="0"/>
    </xf>
    <xf numFmtId="49" fontId="41" fillId="7" borderId="145" xfId="0" applyNumberFormat="1" applyFont="1" applyFill="1" applyBorder="1" applyAlignment="1" applyProtection="1">
      <alignment horizontal="center"/>
      <protection locked="0"/>
    </xf>
    <xf numFmtId="0" fontId="41" fillId="0" borderId="74" xfId="0" applyFont="1" applyBorder="1" applyAlignment="1" applyProtection="1">
      <alignment horizontal="center"/>
      <protection locked="0"/>
    </xf>
    <xf numFmtId="0" fontId="42" fillId="0" borderId="58" xfId="0" applyFont="1" applyBorder="1" applyAlignment="1" applyProtection="1">
      <alignment/>
      <protection locked="0"/>
    </xf>
    <xf numFmtId="0" fontId="41" fillId="0" borderId="219" xfId="0" applyFont="1" applyBorder="1" applyAlignment="1" applyProtection="1">
      <alignment horizontal="center"/>
      <protection locked="0"/>
    </xf>
    <xf numFmtId="0" fontId="43" fillId="4" borderId="220" xfId="0" applyFont="1" applyFill="1" applyBorder="1" applyAlignment="1" applyProtection="1">
      <alignment horizontal="center"/>
      <protection locked="0"/>
    </xf>
    <xf numFmtId="0" fontId="41" fillId="0" borderId="221" xfId="0" applyFont="1" applyBorder="1" applyAlignment="1" applyProtection="1">
      <alignment horizontal="center"/>
      <protection locked="0"/>
    </xf>
    <xf numFmtId="0" fontId="43" fillId="4" borderId="222" xfId="0" applyFont="1" applyFill="1" applyBorder="1" applyAlignment="1" applyProtection="1">
      <alignment horizontal="center"/>
      <protection locked="0"/>
    </xf>
    <xf numFmtId="0" fontId="41" fillId="0" borderId="126" xfId="0" applyFont="1" applyBorder="1" applyAlignment="1" applyProtection="1">
      <alignment horizontal="center"/>
      <protection locked="0"/>
    </xf>
    <xf numFmtId="0" fontId="43" fillId="4" borderId="37" xfId="0" applyFont="1" applyFill="1" applyBorder="1" applyAlignment="1" applyProtection="1">
      <alignment horizontal="center"/>
      <protection locked="0"/>
    </xf>
    <xf numFmtId="0" fontId="41" fillId="0" borderId="38" xfId="0" applyFont="1" applyBorder="1" applyAlignment="1" applyProtection="1">
      <alignment horizontal="center"/>
      <protection locked="0"/>
    </xf>
    <xf numFmtId="0" fontId="43" fillId="4" borderId="127" xfId="0" applyFont="1" applyFill="1" applyBorder="1" applyAlignment="1" applyProtection="1">
      <alignment horizontal="center"/>
      <protection locked="0"/>
    </xf>
    <xf numFmtId="0" fontId="41" fillId="0" borderId="92" xfId="0" applyFont="1" applyBorder="1" applyAlignment="1" applyProtection="1">
      <alignment horizontal="center"/>
      <protection locked="0"/>
    </xf>
    <xf numFmtId="0" fontId="43" fillId="4" borderId="29" xfId="0" applyFont="1" applyFill="1" applyBorder="1" applyAlignment="1" applyProtection="1">
      <alignment horizontal="center"/>
      <protection locked="0"/>
    </xf>
    <xf numFmtId="0" fontId="41" fillId="0" borderId="37" xfId="0" applyFont="1" applyBorder="1" applyAlignment="1" applyProtection="1">
      <alignment horizontal="center"/>
      <protection locked="0"/>
    </xf>
    <xf numFmtId="0" fontId="43" fillId="4" borderId="39" xfId="0" applyFont="1" applyFill="1" applyBorder="1" applyAlignment="1" applyProtection="1">
      <alignment horizontal="center"/>
      <protection locked="0"/>
    </xf>
    <xf numFmtId="0" fontId="41" fillId="0" borderId="40" xfId="0" applyFont="1" applyBorder="1" applyAlignment="1" applyProtection="1">
      <alignment horizontal="center"/>
      <protection locked="0"/>
    </xf>
    <xf numFmtId="0" fontId="43" fillId="4" borderId="38" xfId="0" applyFont="1" applyFill="1" applyBorder="1" applyAlignment="1" applyProtection="1">
      <alignment horizontal="center"/>
      <protection locked="0"/>
    </xf>
    <xf numFmtId="0" fontId="42" fillId="0" borderId="175" xfId="0" applyFont="1" applyBorder="1" applyAlignment="1">
      <alignment vertical="top" wrapText="1"/>
    </xf>
    <xf numFmtId="0" fontId="42" fillId="0" borderId="175" xfId="0" applyFont="1" applyBorder="1" applyAlignment="1">
      <alignment horizontal="center" vertical="top" wrapText="1"/>
    </xf>
    <xf numFmtId="0" fontId="42" fillId="0" borderId="175" xfId="0" applyFont="1" applyBorder="1" applyAlignment="1">
      <alignment horizontal="left"/>
    </xf>
    <xf numFmtId="0" fontId="43" fillId="0" borderId="90" xfId="0" applyFont="1" applyBorder="1" applyAlignment="1" applyProtection="1">
      <alignment horizontal="center"/>
      <protection locked="0"/>
    </xf>
    <xf numFmtId="49" fontId="41" fillId="7" borderId="145" xfId="0" applyNumberFormat="1" applyFont="1" applyFill="1" applyBorder="1" applyAlignment="1" applyProtection="1">
      <alignment horizontal="center"/>
      <protection locked="0"/>
    </xf>
    <xf numFmtId="0" fontId="42" fillId="0" borderId="175" xfId="0" applyFont="1" applyBorder="1" applyAlignment="1">
      <alignment horizontal="center"/>
    </xf>
    <xf numFmtId="0" fontId="41" fillId="0" borderId="90" xfId="0" applyFont="1" applyBorder="1" applyAlignment="1" applyProtection="1">
      <alignment horizontal="center"/>
      <protection locked="0"/>
    </xf>
    <xf numFmtId="0" fontId="42" fillId="0" borderId="175" xfId="0" applyFont="1" applyBorder="1" applyAlignment="1">
      <alignment vertical="top" wrapText="1"/>
    </xf>
    <xf numFmtId="0" fontId="42" fillId="0" borderId="175" xfId="0" applyFont="1" applyBorder="1" applyAlignment="1">
      <alignment horizontal="center" vertical="top" wrapText="1"/>
    </xf>
    <xf numFmtId="0" fontId="42" fillId="0" borderId="175" xfId="0" applyFont="1" applyBorder="1" applyAlignment="1">
      <alignment horizontal="left"/>
    </xf>
    <xf numFmtId="0" fontId="41" fillId="0" borderId="218" xfId="0" applyFont="1" applyBorder="1" applyAlignment="1" applyProtection="1">
      <alignment horizontal="center"/>
      <protection locked="0"/>
    </xf>
    <xf numFmtId="0" fontId="43" fillId="4" borderId="55" xfId="0" applyFont="1" applyFill="1" applyBorder="1" applyAlignment="1" applyProtection="1">
      <alignment horizontal="center"/>
      <protection locked="0"/>
    </xf>
    <xf numFmtId="0" fontId="42" fillId="0" borderId="175" xfId="0" applyFont="1" applyBorder="1" applyAlignment="1">
      <alignment horizontal="left" vertical="top" wrapText="1"/>
    </xf>
    <xf numFmtId="0" fontId="41" fillId="0" borderId="181" xfId="0" applyFont="1" applyBorder="1" applyAlignment="1" applyProtection="1">
      <alignment horizontal="center"/>
      <protection locked="0"/>
    </xf>
    <xf numFmtId="0" fontId="43" fillId="4" borderId="182" xfId="0" applyFont="1" applyFill="1" applyBorder="1" applyAlignment="1" applyProtection="1">
      <alignment horizontal="center"/>
      <protection locked="0"/>
    </xf>
    <xf numFmtId="0" fontId="41" fillId="0" borderId="166" xfId="0" applyFont="1" applyBorder="1" applyAlignment="1" applyProtection="1">
      <alignment horizontal="center"/>
      <protection locked="0"/>
    </xf>
    <xf numFmtId="0" fontId="43" fillId="4" borderId="173" xfId="0" applyFont="1" applyFill="1" applyBorder="1" applyAlignment="1" applyProtection="1">
      <alignment horizontal="center"/>
      <protection locked="0"/>
    </xf>
    <xf numFmtId="0" fontId="41" fillId="0" borderId="83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43" fillId="4" borderId="13" xfId="0" applyFont="1" applyFill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43" fillId="4" borderId="112" xfId="0" applyFont="1" applyFill="1" applyBorder="1" applyAlignment="1" applyProtection="1">
      <alignment horizontal="center"/>
      <protection locked="0"/>
    </xf>
    <xf numFmtId="0" fontId="41" fillId="0" borderId="82" xfId="0" applyFont="1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/>
      <protection locked="0"/>
    </xf>
    <xf numFmtId="0" fontId="43" fillId="4" borderId="121" xfId="0" applyFont="1" applyFill="1" applyBorder="1" applyAlignment="1" applyProtection="1">
      <alignment horizontal="center"/>
      <protection locked="0"/>
    </xf>
    <xf numFmtId="0" fontId="41" fillId="0" borderId="84" xfId="0" applyFont="1" applyBorder="1" applyAlignment="1" applyProtection="1">
      <alignment horizontal="center"/>
      <protection locked="0"/>
    </xf>
    <xf numFmtId="0" fontId="43" fillId="4" borderId="24" xfId="0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 applyProtection="1">
      <alignment horizontal="center"/>
      <protection locked="0"/>
    </xf>
    <xf numFmtId="0" fontId="43" fillId="4" borderId="46" xfId="0" applyFont="1" applyFill="1" applyBorder="1" applyAlignment="1" applyProtection="1">
      <alignment horizontal="center"/>
      <protection locked="0"/>
    </xf>
    <xf numFmtId="1" fontId="43" fillId="0" borderId="118" xfId="0" applyNumberFormat="1" applyFont="1" applyBorder="1" applyAlignment="1">
      <alignment horizontal="center"/>
    </xf>
    <xf numFmtId="0" fontId="43" fillId="0" borderId="219" xfId="0" applyFont="1" applyBorder="1" applyAlignment="1" applyProtection="1">
      <alignment horizontal="center"/>
      <protection locked="0"/>
    </xf>
    <xf numFmtId="0" fontId="43" fillId="0" borderId="126" xfId="0" applyFont="1" applyBorder="1" applyAlignment="1" applyProtection="1">
      <alignment horizontal="center"/>
      <protection locked="0"/>
    </xf>
    <xf numFmtId="0" fontId="43" fillId="0" borderId="125" xfId="0" applyFont="1" applyBorder="1" applyAlignment="1" applyProtection="1">
      <alignment horizontal="center"/>
      <protection locked="0"/>
    </xf>
    <xf numFmtId="0" fontId="42" fillId="0" borderId="47" xfId="0" applyFont="1" applyFill="1" applyBorder="1" applyAlignment="1">
      <alignment/>
    </xf>
    <xf numFmtId="0" fontId="42" fillId="0" borderId="119" xfId="0" applyFont="1" applyFill="1" applyBorder="1" applyAlignment="1">
      <alignment/>
    </xf>
    <xf numFmtId="170" fontId="0" fillId="0" borderId="0" xfId="0" applyNumberFormat="1" applyAlignment="1" applyProtection="1">
      <alignment horizontal="center"/>
      <protection/>
    </xf>
    <xf numFmtId="14" fontId="5" fillId="0" borderId="117" xfId="0" applyNumberFormat="1" applyFont="1" applyBorder="1" applyAlignment="1" applyProtection="1">
      <alignment horizontal="left"/>
      <protection locked="0"/>
    </xf>
    <xf numFmtId="14" fontId="5" fillId="0" borderId="223" xfId="0" applyNumberFormat="1" applyFont="1" applyBorder="1" applyAlignment="1" applyProtection="1">
      <alignment horizontal="left"/>
      <protection locked="0"/>
    </xf>
    <xf numFmtId="14" fontId="5" fillId="0" borderId="224" xfId="0" applyNumberFormat="1" applyFont="1" applyBorder="1" applyAlignment="1" applyProtection="1">
      <alignment horizontal="left"/>
      <protection locked="0"/>
    </xf>
    <xf numFmtId="0" fontId="1" fillId="0" borderId="22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26" xfId="0" applyFont="1" applyBorder="1" applyAlignment="1" applyProtection="1">
      <alignment horizontal="center"/>
      <protection locked="0"/>
    </xf>
    <xf numFmtId="0" fontId="1" fillId="0" borderId="103" xfId="0" applyFont="1" applyBorder="1" applyAlignment="1" applyProtection="1">
      <alignment horizontal="center"/>
      <protection locked="0"/>
    </xf>
    <xf numFmtId="0" fontId="1" fillId="0" borderId="156" xfId="0" applyFont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 horizontal="center"/>
      <protection locked="0"/>
    </xf>
    <xf numFmtId="0" fontId="1" fillId="0" borderId="227" xfId="0" applyFont="1" applyBorder="1" applyAlignment="1" applyProtection="1">
      <alignment horizontal="center"/>
      <protection locked="0"/>
    </xf>
    <xf numFmtId="0" fontId="1" fillId="0" borderId="86" xfId="0" applyFont="1" applyBorder="1" applyAlignment="1" applyProtection="1">
      <alignment horizontal="center"/>
      <protection locked="0"/>
    </xf>
    <xf numFmtId="0" fontId="1" fillId="0" borderId="93" xfId="0" applyFont="1" applyBorder="1" applyAlignment="1" applyProtection="1">
      <alignment horizontal="center"/>
      <protection locked="0"/>
    </xf>
    <xf numFmtId="0" fontId="1" fillId="0" borderId="228" xfId="0" applyFont="1" applyBorder="1" applyAlignment="1" applyProtection="1">
      <alignment horizontal="center"/>
      <protection locked="0"/>
    </xf>
    <xf numFmtId="0" fontId="1" fillId="0" borderId="229" xfId="0" applyFont="1" applyBorder="1" applyAlignment="1" applyProtection="1">
      <alignment horizontal="center"/>
      <protection locked="0"/>
    </xf>
    <xf numFmtId="0" fontId="1" fillId="0" borderId="96" xfId="0" applyFont="1" applyBorder="1" applyAlignment="1" applyProtection="1">
      <alignment horizontal="center"/>
      <protection locked="0"/>
    </xf>
    <xf numFmtId="0" fontId="1" fillId="0" borderId="230" xfId="0" applyFont="1" applyBorder="1" applyAlignment="1" applyProtection="1">
      <alignment horizontal="center"/>
      <protection locked="0"/>
    </xf>
    <xf numFmtId="0" fontId="1" fillId="0" borderId="231" xfId="0" applyFont="1" applyBorder="1" applyAlignment="1" applyProtection="1">
      <alignment horizontal="center"/>
      <protection locked="0"/>
    </xf>
    <xf numFmtId="0" fontId="1" fillId="0" borderId="232" xfId="0" applyFont="1" applyBorder="1" applyAlignment="1" applyProtection="1">
      <alignment horizontal="center"/>
      <protection locked="0"/>
    </xf>
    <xf numFmtId="0" fontId="1" fillId="0" borderId="23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3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35" xfId="0" applyFont="1" applyBorder="1" applyAlignment="1" applyProtection="1">
      <alignment horizontal="center"/>
      <protection locked="0"/>
    </xf>
    <xf numFmtId="0" fontId="0" fillId="0" borderId="109" xfId="0" applyFont="1" applyBorder="1" applyAlignment="1" applyProtection="1">
      <alignment horizontal="center"/>
      <protection/>
    </xf>
    <xf numFmtId="0" fontId="0" fillId="0" borderId="143" xfId="0" applyFont="1" applyBorder="1" applyAlignment="1" applyProtection="1">
      <alignment horizontal="center"/>
      <protection/>
    </xf>
    <xf numFmtId="0" fontId="2" fillId="3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1" width="10.8515625" style="19" customWidth="1"/>
    <col min="2" max="2" width="17.28125" style="19" customWidth="1"/>
    <col min="3" max="3" width="58.421875" style="19" customWidth="1"/>
    <col min="4" max="4" width="18.421875" style="19" customWidth="1"/>
    <col min="5" max="16384" width="9.140625" style="19" customWidth="1"/>
  </cols>
  <sheetData>
    <row r="1" ht="18">
      <c r="A1" s="112" t="s">
        <v>267</v>
      </c>
    </row>
    <row r="2" spans="1:2" ht="12.75">
      <c r="A2" s="781">
        <v>40166.841678240744</v>
      </c>
      <c r="B2" s="781"/>
    </row>
    <row r="4" ht="30">
      <c r="A4" s="115" t="s">
        <v>48</v>
      </c>
    </row>
    <row r="7" spans="1:3" ht="15.75">
      <c r="A7" s="116" t="s">
        <v>46</v>
      </c>
      <c r="B7" s="116" t="s">
        <v>49</v>
      </c>
      <c r="C7" s="117" t="s">
        <v>47</v>
      </c>
    </row>
    <row r="9" spans="1:3" ht="24.75" customHeight="1">
      <c r="A9" s="118">
        <v>0.4166666666666667</v>
      </c>
      <c r="B9" s="119">
        <v>0.020833333333333332</v>
      </c>
      <c r="C9" s="123" t="s">
        <v>50</v>
      </c>
    </row>
    <row r="10" spans="1:3" ht="24.75" customHeight="1">
      <c r="A10" s="121">
        <f>A9+B9</f>
        <v>0.4375</v>
      </c>
      <c r="B10" s="119">
        <v>0.027777777777777776</v>
      </c>
      <c r="C10" s="124" t="s">
        <v>61</v>
      </c>
    </row>
    <row r="11" spans="1:3" ht="24.75" customHeight="1">
      <c r="A11" s="121">
        <f>A10+B10</f>
        <v>0.4652777777777778</v>
      </c>
      <c r="B11" s="119">
        <v>0.006944444444444444</v>
      </c>
      <c r="C11" s="122" t="s">
        <v>51</v>
      </c>
    </row>
    <row r="12" spans="1:3" ht="24.75" customHeight="1">
      <c r="A12" s="121">
        <f>A11+B11</f>
        <v>0.4722222222222222</v>
      </c>
      <c r="B12" s="119">
        <v>0.034722222222222224</v>
      </c>
      <c r="C12" s="123" t="s">
        <v>52</v>
      </c>
    </row>
    <row r="13" spans="1:3" ht="24.75" customHeight="1">
      <c r="A13" s="121">
        <f>A12+B12</f>
        <v>0.5069444444444444</v>
      </c>
      <c r="B13" s="119">
        <v>0.013888888888888888</v>
      </c>
      <c r="C13" s="122" t="s">
        <v>88</v>
      </c>
    </row>
    <row r="14" spans="1:3" ht="24.75" customHeight="1">
      <c r="A14" s="121">
        <f>A13+B13</f>
        <v>0.5208333333333333</v>
      </c>
      <c r="B14" s="119">
        <v>0.034722222222222224</v>
      </c>
      <c r="C14" s="123" t="s">
        <v>89</v>
      </c>
    </row>
    <row r="15" spans="1:3" ht="24.75" customHeight="1">
      <c r="A15" s="121">
        <f aca="true" t="shared" si="0" ref="A15:A26">A14+B14</f>
        <v>0.5555555555555555</v>
      </c>
      <c r="B15" s="119">
        <v>0.020833333333333332</v>
      </c>
      <c r="C15" s="122" t="s">
        <v>112</v>
      </c>
    </row>
    <row r="16" spans="1:3" ht="24.75" customHeight="1">
      <c r="A16" s="121">
        <f t="shared" si="0"/>
        <v>0.5763888888888888</v>
      </c>
      <c r="B16" s="119">
        <v>0.027777777777777776</v>
      </c>
      <c r="C16" s="123" t="s">
        <v>113</v>
      </c>
    </row>
    <row r="17" spans="1:3" ht="24.75" customHeight="1">
      <c r="A17" s="121">
        <f t="shared" si="0"/>
        <v>0.6041666666666666</v>
      </c>
      <c r="B17" s="119">
        <v>0.013888888888888888</v>
      </c>
      <c r="C17" s="122" t="s">
        <v>87</v>
      </c>
    </row>
    <row r="18" spans="1:3" ht="24.75" customHeight="1">
      <c r="A18" s="121">
        <f t="shared" si="0"/>
        <v>0.6180555555555555</v>
      </c>
      <c r="B18" s="119">
        <v>0.027777777777777776</v>
      </c>
      <c r="C18" s="123" t="s">
        <v>86</v>
      </c>
    </row>
    <row r="19" spans="1:3" ht="24.75" customHeight="1">
      <c r="A19" s="121">
        <f t="shared" si="0"/>
        <v>0.6458333333333333</v>
      </c>
      <c r="B19" s="119">
        <v>0.013888888888888888</v>
      </c>
      <c r="C19" s="122" t="s">
        <v>53</v>
      </c>
    </row>
    <row r="20" spans="1:3" ht="24.75" customHeight="1">
      <c r="A20" s="121">
        <f t="shared" si="0"/>
        <v>0.6597222222222221</v>
      </c>
      <c r="B20" s="119">
        <v>0.027777777777777776</v>
      </c>
      <c r="C20" s="123" t="s">
        <v>54</v>
      </c>
    </row>
    <row r="21" spans="1:3" ht="24.75" customHeight="1">
      <c r="A21" s="121">
        <f t="shared" si="0"/>
        <v>0.6874999999999999</v>
      </c>
      <c r="B21" s="119">
        <v>0.006944444444444444</v>
      </c>
      <c r="C21" s="125" t="s">
        <v>93</v>
      </c>
    </row>
    <row r="22" spans="1:3" ht="24.75" customHeight="1">
      <c r="A22" s="121">
        <f t="shared" si="0"/>
        <v>0.6944444444444443</v>
      </c>
      <c r="B22" s="119">
        <v>0.020833333333333332</v>
      </c>
      <c r="C22" s="122" t="s">
        <v>92</v>
      </c>
    </row>
    <row r="23" spans="1:3" ht="31.5" customHeight="1">
      <c r="A23" s="121">
        <f t="shared" si="0"/>
        <v>0.7152777777777777</v>
      </c>
      <c r="B23" s="119">
        <v>0.11458333333333333</v>
      </c>
      <c r="C23" s="123" t="s">
        <v>270</v>
      </c>
    </row>
    <row r="24" spans="1:3" ht="24.75" customHeight="1">
      <c r="A24" s="121">
        <f t="shared" si="0"/>
        <v>0.829861111111111</v>
      </c>
      <c r="B24" s="119">
        <v>0.017361111111111112</v>
      </c>
      <c r="C24" s="126" t="s">
        <v>57</v>
      </c>
    </row>
    <row r="25" spans="1:3" ht="24.75" customHeight="1">
      <c r="A25" s="121">
        <f t="shared" si="0"/>
        <v>0.8472222222222222</v>
      </c>
      <c r="B25" s="119">
        <v>0.013888888888888888</v>
      </c>
      <c r="C25" s="124" t="s">
        <v>55</v>
      </c>
    </row>
    <row r="26" spans="1:3" ht="24.75" customHeight="1">
      <c r="A26" s="121">
        <f t="shared" si="0"/>
        <v>0.861111111111111</v>
      </c>
      <c r="C26" s="123" t="s">
        <v>56</v>
      </c>
    </row>
    <row r="30" ht="12.75">
      <c r="A30" s="120"/>
    </row>
  </sheetData>
  <sheetProtection selectLockedCells="1"/>
  <mergeCells count="1"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4"/>
      <c r="B1" s="807" t="s">
        <v>1</v>
      </c>
      <c r="C1" s="807"/>
      <c r="D1" s="807"/>
      <c r="E1" s="807"/>
    </row>
    <row r="2" ht="11.25"/>
    <row r="3" spans="2:4" ht="11.25">
      <c r="B3" s="808" t="s">
        <v>2</v>
      </c>
      <c r="C3" s="808"/>
      <c r="D3" s="1">
        <v>0.890321751</v>
      </c>
    </row>
    <row r="4" ht="11.25"/>
    <row r="5" spans="2:3" ht="11.25">
      <c r="B5" s="429" t="s">
        <v>3</v>
      </c>
      <c r="C5" s="433" t="s">
        <v>4</v>
      </c>
    </row>
    <row r="6" spans="2:3" ht="11.25">
      <c r="B6" s="430">
        <v>1</v>
      </c>
      <c r="C6" s="434">
        <v>100</v>
      </c>
    </row>
    <row r="7" spans="2:3" ht="11.25">
      <c r="B7" s="431">
        <v>2</v>
      </c>
      <c r="C7" s="435">
        <f aca="true" t="shared" si="0" ref="C7:C25">$C$6*$D$3^(B7-1)</f>
        <v>89.0321751</v>
      </c>
    </row>
    <row r="8" spans="2:3" ht="11.25">
      <c r="B8" s="431">
        <v>3</v>
      </c>
      <c r="C8" s="435">
        <f t="shared" si="0"/>
        <v>79.2672820303706</v>
      </c>
    </row>
    <row r="9" spans="2:3" ht="11.25">
      <c r="B9" s="431">
        <v>4</v>
      </c>
      <c r="C9" s="435">
        <f t="shared" si="0"/>
        <v>70.57338533429038</v>
      </c>
    </row>
    <row r="10" spans="2:3" ht="11.25">
      <c r="B10" s="431">
        <v>5</v>
      </c>
      <c r="C10" s="435">
        <f t="shared" si="0"/>
        <v>62.83302000482314</v>
      </c>
    </row>
    <row r="11" spans="2:3" ht="11.25">
      <c r="B11" s="431">
        <v>6</v>
      </c>
      <c r="C11" s="435">
        <f t="shared" si="0"/>
        <v>55.94160439131216</v>
      </c>
    </row>
    <row r="12" spans="2:3" ht="11.25">
      <c r="B12" s="431">
        <v>7</v>
      </c>
      <c r="C12" s="435">
        <f t="shared" si="0"/>
        <v>49.80602717542234</v>
      </c>
    </row>
    <row r="13" spans="2:3" ht="11.25">
      <c r="B13" s="431">
        <v>8</v>
      </c>
      <c r="C13" s="435">
        <f t="shared" si="0"/>
        <v>44.3433893251756</v>
      </c>
    </row>
    <row r="14" spans="2:3" ht="11.25">
      <c r="B14" s="431">
        <v>9</v>
      </c>
      <c r="C14" s="435">
        <f t="shared" si="0"/>
        <v>39.479884029265044</v>
      </c>
    </row>
    <row r="15" spans="2:3" ht="11.25">
      <c r="B15" s="431">
        <v>10</v>
      </c>
      <c r="C15" s="435">
        <f t="shared" si="0"/>
        <v>35.14979947821219</v>
      </c>
    </row>
    <row r="16" spans="2:3" ht="11.25">
      <c r="B16" s="431">
        <v>11</v>
      </c>
      <c r="C16" s="435">
        <f t="shared" si="0"/>
        <v>31.294631018740766</v>
      </c>
    </row>
    <row r="17" spans="2:3" ht="11.25">
      <c r="B17" s="431">
        <v>12</v>
      </c>
      <c r="C17" s="435">
        <f t="shared" si="0"/>
        <v>27.86229068550419</v>
      </c>
    </row>
    <row r="18" spans="2:3" ht="11.25">
      <c r="B18" s="431">
        <v>13</v>
      </c>
      <c r="C18" s="435">
        <f t="shared" si="0"/>
        <v>24.80640342998908</v>
      </c>
    </row>
    <row r="19" spans="2:3" ht="11.25">
      <c r="B19" s="431">
        <v>14</v>
      </c>
      <c r="C19" s="435">
        <f t="shared" si="0"/>
        <v>22.085680537800283</v>
      </c>
    </row>
    <row r="20" spans="2:3" ht="11.25">
      <c r="B20" s="431">
        <v>15</v>
      </c>
      <c r="C20" s="435">
        <f t="shared" si="0"/>
        <v>19.66336176844097</v>
      </c>
    </row>
    <row r="21" spans="2:3" ht="11.25">
      <c r="B21" s="431">
        <v>16</v>
      </c>
      <c r="C21" s="435">
        <f t="shared" si="0"/>
        <v>17.50671868022482</v>
      </c>
    </row>
    <row r="22" spans="2:3" ht="11.25">
      <c r="B22" s="431">
        <v>17</v>
      </c>
      <c r="C22" s="435">
        <f t="shared" si="0"/>
        <v>15.586612429642171</v>
      </c>
    </row>
    <row r="23" spans="2:3" ht="11.25">
      <c r="B23" s="431">
        <v>18</v>
      </c>
      <c r="C23" s="435">
        <f t="shared" si="0"/>
        <v>13.87710007051738</v>
      </c>
    </row>
    <row r="24" spans="2:3" ht="11.25">
      <c r="B24" s="431">
        <v>19</v>
      </c>
      <c r="C24" s="435">
        <f t="shared" si="0"/>
        <v>12.355084033585259</v>
      </c>
    </row>
    <row r="25" spans="2:3" ht="11.25">
      <c r="B25" s="431">
        <v>20</v>
      </c>
      <c r="C25" s="435">
        <f t="shared" si="0"/>
        <v>11.000000050533771</v>
      </c>
    </row>
    <row r="26" spans="2:3" ht="11.25">
      <c r="B26" s="431">
        <v>21</v>
      </c>
      <c r="C26" s="436">
        <v>10</v>
      </c>
    </row>
    <row r="27" spans="2:3" ht="11.25">
      <c r="B27" s="431">
        <v>22</v>
      </c>
      <c r="C27" s="436">
        <v>9</v>
      </c>
    </row>
    <row r="28" spans="2:3" ht="11.25">
      <c r="B28" s="431">
        <v>23</v>
      </c>
      <c r="C28" s="436">
        <v>8</v>
      </c>
    </row>
    <row r="29" spans="2:3" ht="11.25">
      <c r="B29" s="431">
        <v>24</v>
      </c>
      <c r="C29" s="436">
        <v>7</v>
      </c>
    </row>
    <row r="30" spans="2:3" ht="11.25">
      <c r="B30" s="431">
        <v>25</v>
      </c>
      <c r="C30" s="436">
        <v>6</v>
      </c>
    </row>
    <row r="31" spans="2:3" ht="11.25">
      <c r="B31" s="431">
        <v>26</v>
      </c>
      <c r="C31" s="436">
        <v>5</v>
      </c>
    </row>
    <row r="32" spans="2:3" ht="11.25">
      <c r="B32" s="431">
        <v>27</v>
      </c>
      <c r="C32" s="436">
        <v>4</v>
      </c>
    </row>
    <row r="33" spans="2:3" ht="11.25">
      <c r="B33" s="431">
        <v>28</v>
      </c>
      <c r="C33" s="436">
        <v>3</v>
      </c>
    </row>
    <row r="34" spans="2:3" ht="11.25">
      <c r="B34" s="431">
        <v>29</v>
      </c>
      <c r="C34" s="436">
        <v>2</v>
      </c>
    </row>
    <row r="35" spans="2:3" ht="11.25">
      <c r="B35" s="432">
        <v>30</v>
      </c>
      <c r="C35" s="437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24"/>
  <sheetViews>
    <sheetView zoomScale="75" zoomScaleNormal="75" zoomScalePageLayoutView="0" workbookViewId="0" topLeftCell="A1">
      <selection activeCell="K123" sqref="K123"/>
    </sheetView>
  </sheetViews>
  <sheetFormatPr defaultColWidth="9.140625" defaultRowHeight="12.75"/>
  <cols>
    <col min="4" max="4" width="15.140625" style="0" customWidth="1"/>
    <col min="6" max="6" width="15.140625" style="0" bestFit="1" customWidth="1"/>
    <col min="8" max="8" width="15.140625" style="0" bestFit="1" customWidth="1"/>
    <col min="10" max="10" width="15.140625" style="0" bestFit="1" customWidth="1"/>
    <col min="11" max="11" width="10.28125" style="0" customWidth="1"/>
  </cols>
  <sheetData>
    <row r="2" ht="18">
      <c r="B2" s="114" t="s">
        <v>60</v>
      </c>
    </row>
    <row r="4" ht="15.75">
      <c r="B4" s="73" t="s">
        <v>32</v>
      </c>
    </row>
    <row r="5" ht="13.5" thickBot="1">
      <c r="B5" t="s">
        <v>33</v>
      </c>
    </row>
    <row r="6" spans="2:9" ht="12.75">
      <c r="B6" s="110" t="s">
        <v>34</v>
      </c>
      <c r="C6" s="108" t="s">
        <v>35</v>
      </c>
      <c r="D6" s="106" t="s">
        <v>36</v>
      </c>
      <c r="E6" s="106" t="s">
        <v>37</v>
      </c>
      <c r="F6" s="106" t="s">
        <v>36</v>
      </c>
      <c r="G6" s="107" t="s">
        <v>38</v>
      </c>
      <c r="H6" s="108" t="s">
        <v>36</v>
      </c>
      <c r="I6" s="106" t="s">
        <v>39</v>
      </c>
    </row>
    <row r="7" spans="2:9" ht="12.75">
      <c r="B7" s="93">
        <v>5</v>
      </c>
      <c r="C7" s="84">
        <v>1</v>
      </c>
      <c r="D7" s="113" t="s">
        <v>58</v>
      </c>
      <c r="E7" s="85"/>
      <c r="F7" s="85"/>
      <c r="G7" s="85"/>
      <c r="H7" s="85"/>
      <c r="I7" s="85"/>
    </row>
    <row r="8" spans="2:9" ht="12.75">
      <c r="B8" s="93">
        <v>10</v>
      </c>
      <c r="C8" s="84">
        <v>2</v>
      </c>
      <c r="D8" s="85">
        <v>1</v>
      </c>
      <c r="E8" s="85"/>
      <c r="F8" s="85"/>
      <c r="G8" s="85"/>
      <c r="H8" s="85"/>
      <c r="I8" s="85"/>
    </row>
    <row r="9" spans="2:9" ht="12.75">
      <c r="B9" s="93">
        <v>15</v>
      </c>
      <c r="C9" s="84">
        <v>3</v>
      </c>
      <c r="D9" s="85">
        <v>2</v>
      </c>
      <c r="E9" s="85">
        <v>1</v>
      </c>
      <c r="F9" s="85"/>
      <c r="G9" s="85"/>
      <c r="H9" s="85"/>
      <c r="I9" s="85"/>
    </row>
    <row r="10" spans="2:9" ht="12.75">
      <c r="B10" s="93">
        <v>20</v>
      </c>
      <c r="C10" s="84">
        <v>4</v>
      </c>
      <c r="D10" s="85">
        <v>3</v>
      </c>
      <c r="E10" s="85">
        <v>2</v>
      </c>
      <c r="F10" s="85">
        <v>1</v>
      </c>
      <c r="G10" s="85"/>
      <c r="H10" s="85"/>
      <c r="I10" s="85"/>
    </row>
    <row r="11" spans="2:9" ht="12.75">
      <c r="B11" s="93">
        <v>25</v>
      </c>
      <c r="C11" s="84">
        <v>5</v>
      </c>
      <c r="D11" s="85">
        <v>4</v>
      </c>
      <c r="E11" s="85">
        <v>3</v>
      </c>
      <c r="F11" s="85">
        <v>2</v>
      </c>
      <c r="G11" s="85">
        <v>1</v>
      </c>
      <c r="H11" s="85"/>
      <c r="I11" s="85"/>
    </row>
    <row r="12" spans="2:9" ht="12.75">
      <c r="B12" s="93">
        <v>30</v>
      </c>
      <c r="C12" s="84">
        <v>6</v>
      </c>
      <c r="D12" s="85">
        <v>5</v>
      </c>
      <c r="E12" s="85">
        <v>4</v>
      </c>
      <c r="F12" s="85">
        <v>3</v>
      </c>
      <c r="G12" s="85">
        <v>2</v>
      </c>
      <c r="H12" s="85">
        <v>1</v>
      </c>
      <c r="I12" s="85"/>
    </row>
    <row r="13" spans="2:9" ht="12.75">
      <c r="B13" s="93">
        <v>35</v>
      </c>
      <c r="C13" s="84"/>
      <c r="D13" s="85">
        <v>6</v>
      </c>
      <c r="E13" s="85">
        <v>5</v>
      </c>
      <c r="F13" s="85">
        <v>4</v>
      </c>
      <c r="G13" s="85">
        <v>3</v>
      </c>
      <c r="H13" s="85">
        <v>2</v>
      </c>
      <c r="I13" s="85">
        <v>1</v>
      </c>
    </row>
    <row r="14" spans="2:9" ht="12.75">
      <c r="B14" s="93">
        <v>40</v>
      </c>
      <c r="C14" s="84"/>
      <c r="D14" s="85"/>
      <c r="E14" s="85">
        <v>6</v>
      </c>
      <c r="F14" s="85">
        <v>5</v>
      </c>
      <c r="G14" s="85">
        <v>4</v>
      </c>
      <c r="H14" s="85">
        <v>3</v>
      </c>
      <c r="I14" s="85">
        <v>2</v>
      </c>
    </row>
    <row r="15" spans="2:9" ht="12.75">
      <c r="B15" s="93">
        <v>45</v>
      </c>
      <c r="C15" s="84">
        <v>7</v>
      </c>
      <c r="D15" s="113" t="s">
        <v>59</v>
      </c>
      <c r="E15" s="85"/>
      <c r="F15" s="85">
        <v>6</v>
      </c>
      <c r="G15" s="85">
        <v>5</v>
      </c>
      <c r="H15" s="85">
        <v>4</v>
      </c>
      <c r="I15" s="85">
        <v>3</v>
      </c>
    </row>
    <row r="16" spans="2:9" ht="12.75">
      <c r="B16" s="93">
        <v>50</v>
      </c>
      <c r="C16" s="84">
        <v>8</v>
      </c>
      <c r="D16" s="85">
        <v>7</v>
      </c>
      <c r="E16" s="85"/>
      <c r="F16" s="85"/>
      <c r="G16" s="85">
        <v>6</v>
      </c>
      <c r="H16" s="85">
        <v>5</v>
      </c>
      <c r="I16" s="85">
        <v>4</v>
      </c>
    </row>
    <row r="17" spans="2:9" ht="12.75">
      <c r="B17" s="93">
        <v>55</v>
      </c>
      <c r="C17" s="84">
        <v>9</v>
      </c>
      <c r="D17" s="85">
        <v>8</v>
      </c>
      <c r="E17" s="85">
        <v>7</v>
      </c>
      <c r="F17" s="85"/>
      <c r="G17" s="85"/>
      <c r="H17" s="85">
        <v>6</v>
      </c>
      <c r="I17" s="85">
        <v>5</v>
      </c>
    </row>
    <row r="18" spans="2:9" ht="12.75">
      <c r="B18" s="93">
        <v>60</v>
      </c>
      <c r="C18" s="84">
        <v>10</v>
      </c>
      <c r="D18" s="85">
        <v>9</v>
      </c>
      <c r="E18" s="85">
        <v>8</v>
      </c>
      <c r="F18" s="85">
        <v>7</v>
      </c>
      <c r="G18" s="85"/>
      <c r="H18" s="85"/>
      <c r="I18" s="85">
        <v>6</v>
      </c>
    </row>
    <row r="19" spans="2:9" ht="12.75">
      <c r="B19" s="93">
        <v>65</v>
      </c>
      <c r="C19" s="84">
        <v>11</v>
      </c>
      <c r="D19" s="85">
        <v>10</v>
      </c>
      <c r="E19" s="85">
        <v>9</v>
      </c>
      <c r="F19" s="85">
        <v>8</v>
      </c>
      <c r="G19" s="85">
        <v>7</v>
      </c>
      <c r="H19" s="85"/>
      <c r="I19" s="85"/>
    </row>
    <row r="20" spans="2:9" ht="12.75">
      <c r="B20" s="93">
        <v>70</v>
      </c>
      <c r="C20" s="84">
        <v>12</v>
      </c>
      <c r="D20" s="85">
        <v>11</v>
      </c>
      <c r="E20" s="85">
        <v>10</v>
      </c>
      <c r="F20" s="85">
        <v>9</v>
      </c>
      <c r="G20" s="85">
        <v>8</v>
      </c>
      <c r="H20" s="85">
        <v>7</v>
      </c>
      <c r="I20" s="85"/>
    </row>
    <row r="21" spans="2:9" ht="12.75">
      <c r="B21" s="93">
        <v>75</v>
      </c>
      <c r="C21" s="84"/>
      <c r="D21" s="85">
        <v>12</v>
      </c>
      <c r="E21" s="85">
        <v>11</v>
      </c>
      <c r="F21" s="85">
        <v>10</v>
      </c>
      <c r="G21" s="85">
        <v>9</v>
      </c>
      <c r="H21" s="85">
        <v>8</v>
      </c>
      <c r="I21" s="85">
        <v>7</v>
      </c>
    </row>
    <row r="22" spans="2:9" ht="12.75">
      <c r="B22" s="93">
        <v>80</v>
      </c>
      <c r="C22" s="109"/>
      <c r="D22" s="85"/>
      <c r="E22" s="85">
        <v>12</v>
      </c>
      <c r="F22" s="85">
        <v>11</v>
      </c>
      <c r="G22" s="85">
        <v>10</v>
      </c>
      <c r="H22" s="85">
        <v>9</v>
      </c>
      <c r="I22" s="85">
        <v>8</v>
      </c>
    </row>
    <row r="23" spans="2:9" ht="12.75">
      <c r="B23" s="93">
        <v>85</v>
      </c>
      <c r="C23" s="84"/>
      <c r="D23" s="85"/>
      <c r="E23" s="85"/>
      <c r="F23" s="85">
        <v>12</v>
      </c>
      <c r="G23" s="85">
        <v>11</v>
      </c>
      <c r="H23" s="85">
        <v>10</v>
      </c>
      <c r="I23" s="85">
        <v>9</v>
      </c>
    </row>
    <row r="24" spans="2:9" ht="12.75">
      <c r="B24" s="93">
        <v>90</v>
      </c>
      <c r="C24" s="84"/>
      <c r="D24" s="85"/>
      <c r="E24" s="85"/>
      <c r="F24" s="85"/>
      <c r="G24" s="85">
        <v>12</v>
      </c>
      <c r="H24" s="85">
        <v>11</v>
      </c>
      <c r="I24" s="85">
        <v>10</v>
      </c>
    </row>
    <row r="25" spans="2:9" ht="12.75">
      <c r="B25" s="93">
        <v>95</v>
      </c>
      <c r="C25" s="84"/>
      <c r="D25" s="85"/>
      <c r="E25" s="85"/>
      <c r="F25" s="85"/>
      <c r="G25" s="85"/>
      <c r="H25" s="85">
        <v>12</v>
      </c>
      <c r="I25" s="85">
        <v>11</v>
      </c>
    </row>
    <row r="26" spans="2:9" ht="13.5" thickBot="1">
      <c r="B26" s="97">
        <v>100</v>
      </c>
      <c r="C26" s="109"/>
      <c r="D26" s="85"/>
      <c r="E26" s="85"/>
      <c r="F26" s="85"/>
      <c r="G26" s="85"/>
      <c r="H26" s="85"/>
      <c r="I26" s="85">
        <v>12</v>
      </c>
    </row>
    <row r="27" spans="2:9" ht="12.75">
      <c r="B27" s="89"/>
      <c r="C27" s="89"/>
      <c r="D27" s="89"/>
      <c r="E27" s="89"/>
      <c r="F27" s="89"/>
      <c r="G27" s="89"/>
      <c r="H27" s="89"/>
      <c r="I27" s="89"/>
    </row>
    <row r="28" spans="2:9" ht="12.75">
      <c r="B28" s="89"/>
      <c r="C28" s="89"/>
      <c r="D28" s="89"/>
      <c r="E28" s="89"/>
      <c r="F28" s="89"/>
      <c r="G28" s="89"/>
      <c r="H28" s="89"/>
      <c r="I28" s="89"/>
    </row>
    <row r="29" ht="15.75">
      <c r="B29" s="73" t="s">
        <v>32</v>
      </c>
    </row>
    <row r="30" ht="13.5" thickBot="1">
      <c r="B30" t="s">
        <v>45</v>
      </c>
    </row>
    <row r="31" spans="2:9" ht="13.5" thickBot="1">
      <c r="B31" s="110" t="s">
        <v>34</v>
      </c>
      <c r="C31" s="108" t="s">
        <v>35</v>
      </c>
      <c r="D31" s="106" t="s">
        <v>36</v>
      </c>
      <c r="E31" s="106" t="s">
        <v>37</v>
      </c>
      <c r="F31" s="106" t="s">
        <v>36</v>
      </c>
      <c r="G31" s="107" t="s">
        <v>38</v>
      </c>
      <c r="H31" s="108" t="s">
        <v>36</v>
      </c>
      <c r="I31" s="106" t="s">
        <v>39</v>
      </c>
    </row>
    <row r="32" spans="2:9" ht="12.75">
      <c r="B32" s="111">
        <v>5</v>
      </c>
      <c r="C32" s="84">
        <v>1</v>
      </c>
      <c r="D32" s="113" t="s">
        <v>58</v>
      </c>
      <c r="E32" s="85"/>
      <c r="F32" s="85"/>
      <c r="G32" s="85"/>
      <c r="H32" s="85"/>
      <c r="I32" s="85"/>
    </row>
    <row r="33" spans="2:9" ht="12.75">
      <c r="B33" s="93">
        <v>10</v>
      </c>
      <c r="C33" s="84">
        <v>2</v>
      </c>
      <c r="D33" s="85">
        <v>1</v>
      </c>
      <c r="E33" s="85"/>
      <c r="F33" s="85"/>
      <c r="G33" s="85"/>
      <c r="H33" s="85"/>
      <c r="I33" s="85"/>
    </row>
    <row r="34" spans="2:9" ht="12.75">
      <c r="B34" s="93">
        <v>15</v>
      </c>
      <c r="C34" s="84">
        <v>3</v>
      </c>
      <c r="D34" s="85">
        <v>2</v>
      </c>
      <c r="E34" s="85">
        <v>1</v>
      </c>
      <c r="F34" s="85"/>
      <c r="G34" s="85"/>
      <c r="H34" s="85"/>
      <c r="I34" s="85"/>
    </row>
    <row r="35" spans="2:9" ht="12.75">
      <c r="B35" s="93">
        <v>20</v>
      </c>
      <c r="C35" s="84">
        <v>4</v>
      </c>
      <c r="D35" s="85">
        <v>3</v>
      </c>
      <c r="E35" s="85">
        <v>2</v>
      </c>
      <c r="F35" s="85">
        <v>1</v>
      </c>
      <c r="G35" s="85"/>
      <c r="H35" s="85"/>
      <c r="I35" s="85"/>
    </row>
    <row r="36" spans="2:9" ht="12.75">
      <c r="B36" s="93">
        <v>25</v>
      </c>
      <c r="C36" s="84">
        <v>5</v>
      </c>
      <c r="D36" s="85">
        <v>4</v>
      </c>
      <c r="E36" s="85">
        <v>3</v>
      </c>
      <c r="F36" s="85">
        <v>2</v>
      </c>
      <c r="G36" s="85">
        <v>1</v>
      </c>
      <c r="H36" s="85"/>
      <c r="I36" s="85"/>
    </row>
    <row r="37" spans="2:9" ht="12.75">
      <c r="B37" s="93">
        <v>30</v>
      </c>
      <c r="C37" s="84">
        <v>6</v>
      </c>
      <c r="D37" s="85">
        <v>5</v>
      </c>
      <c r="E37" s="85">
        <v>4</v>
      </c>
      <c r="F37" s="85">
        <v>3</v>
      </c>
      <c r="G37" s="85">
        <v>2</v>
      </c>
      <c r="H37" s="85">
        <v>1</v>
      </c>
      <c r="I37" s="85"/>
    </row>
    <row r="38" spans="2:9" ht="12.75">
      <c r="B38" s="93">
        <v>35</v>
      </c>
      <c r="C38" s="84">
        <v>7</v>
      </c>
      <c r="D38" s="85">
        <v>6</v>
      </c>
      <c r="E38" s="85">
        <v>5</v>
      </c>
      <c r="F38" s="85">
        <v>4</v>
      </c>
      <c r="G38" s="85">
        <v>3</v>
      </c>
      <c r="H38" s="85">
        <v>2</v>
      </c>
      <c r="I38" s="85">
        <v>1</v>
      </c>
    </row>
    <row r="39" spans="2:9" ht="12.75">
      <c r="B39" s="93">
        <v>40</v>
      </c>
      <c r="C39" s="84">
        <v>8</v>
      </c>
      <c r="D39" s="85">
        <v>7</v>
      </c>
      <c r="E39" s="85">
        <v>6</v>
      </c>
      <c r="F39" s="85">
        <v>5</v>
      </c>
      <c r="G39" s="85">
        <v>4</v>
      </c>
      <c r="H39" s="85">
        <v>3</v>
      </c>
      <c r="I39" s="85">
        <v>2</v>
      </c>
    </row>
    <row r="40" spans="2:9" ht="12.75">
      <c r="B40" s="93">
        <v>45</v>
      </c>
      <c r="C40" s="84"/>
      <c r="D40" s="85">
        <v>8</v>
      </c>
      <c r="E40" s="85">
        <v>7</v>
      </c>
      <c r="F40" s="85">
        <v>6</v>
      </c>
      <c r="G40" s="85">
        <v>5</v>
      </c>
      <c r="H40" s="85">
        <v>4</v>
      </c>
      <c r="I40" s="85">
        <v>3</v>
      </c>
    </row>
    <row r="41" spans="2:9" ht="12.75">
      <c r="B41" s="93">
        <v>50</v>
      </c>
      <c r="C41" s="84"/>
      <c r="D41" s="85"/>
      <c r="E41" s="85">
        <v>8</v>
      </c>
      <c r="F41" s="85">
        <v>7</v>
      </c>
      <c r="G41" s="85">
        <v>6</v>
      </c>
      <c r="H41" s="85">
        <v>5</v>
      </c>
      <c r="I41" s="85">
        <v>4</v>
      </c>
    </row>
    <row r="42" spans="2:9" ht="12.75">
      <c r="B42" s="93">
        <v>55</v>
      </c>
      <c r="C42" s="84">
        <v>9</v>
      </c>
      <c r="D42" s="113" t="s">
        <v>59</v>
      </c>
      <c r="E42" s="85"/>
      <c r="F42" s="85">
        <v>8</v>
      </c>
      <c r="G42" s="85">
        <v>7</v>
      </c>
      <c r="H42" s="85">
        <v>6</v>
      </c>
      <c r="I42" s="85">
        <v>5</v>
      </c>
    </row>
    <row r="43" spans="2:9" ht="12.75">
      <c r="B43" s="93">
        <v>60</v>
      </c>
      <c r="C43" s="84">
        <v>10</v>
      </c>
      <c r="D43" s="85">
        <v>9</v>
      </c>
      <c r="E43" s="85"/>
      <c r="F43" s="85"/>
      <c r="G43" s="85">
        <v>8</v>
      </c>
      <c r="H43" s="85">
        <v>7</v>
      </c>
      <c r="I43" s="85">
        <v>6</v>
      </c>
    </row>
    <row r="44" spans="2:9" ht="12.75">
      <c r="B44" s="93">
        <v>65</v>
      </c>
      <c r="C44" s="84">
        <v>11</v>
      </c>
      <c r="D44" s="85">
        <v>10</v>
      </c>
      <c r="E44" s="85">
        <v>9</v>
      </c>
      <c r="F44" s="85"/>
      <c r="G44" s="85"/>
      <c r="H44" s="85">
        <v>8</v>
      </c>
      <c r="I44" s="85">
        <v>7</v>
      </c>
    </row>
    <row r="45" spans="2:9" ht="12.75">
      <c r="B45" s="93">
        <v>70</v>
      </c>
      <c r="C45" s="84">
        <v>12</v>
      </c>
      <c r="D45" s="85">
        <v>11</v>
      </c>
      <c r="E45" s="85">
        <v>10</v>
      </c>
      <c r="F45" s="85">
        <v>9</v>
      </c>
      <c r="G45" s="85"/>
      <c r="H45" s="85"/>
      <c r="I45" s="85">
        <v>8</v>
      </c>
    </row>
    <row r="46" spans="2:9" ht="12.75">
      <c r="B46" s="93">
        <v>75</v>
      </c>
      <c r="C46" s="84">
        <v>13</v>
      </c>
      <c r="D46" s="85">
        <v>12</v>
      </c>
      <c r="E46" s="85">
        <v>11</v>
      </c>
      <c r="F46" s="85">
        <v>10</v>
      </c>
      <c r="G46" s="85">
        <v>9</v>
      </c>
      <c r="H46" s="85"/>
      <c r="I46" s="85"/>
    </row>
    <row r="47" spans="2:9" ht="12.75">
      <c r="B47" s="93">
        <v>80</v>
      </c>
      <c r="C47" s="84">
        <v>14</v>
      </c>
      <c r="D47" s="85">
        <v>13</v>
      </c>
      <c r="E47" s="85">
        <v>12</v>
      </c>
      <c r="F47" s="85">
        <v>11</v>
      </c>
      <c r="G47" s="85">
        <v>10</v>
      </c>
      <c r="H47" s="85">
        <v>9</v>
      </c>
      <c r="I47" s="85"/>
    </row>
    <row r="48" spans="2:9" ht="12.75">
      <c r="B48" s="93">
        <v>85</v>
      </c>
      <c r="C48" s="84">
        <v>15</v>
      </c>
      <c r="D48" s="85">
        <v>14</v>
      </c>
      <c r="E48" s="85">
        <v>13</v>
      </c>
      <c r="F48" s="85">
        <v>12</v>
      </c>
      <c r="G48" s="85">
        <v>11</v>
      </c>
      <c r="H48" s="85">
        <v>10</v>
      </c>
      <c r="I48" s="85">
        <v>9</v>
      </c>
    </row>
    <row r="49" spans="2:9" ht="12.75">
      <c r="B49" s="93">
        <v>90</v>
      </c>
      <c r="C49" s="84">
        <v>16</v>
      </c>
      <c r="D49" s="85">
        <v>15</v>
      </c>
      <c r="E49" s="85">
        <v>14</v>
      </c>
      <c r="F49" s="85">
        <v>13</v>
      </c>
      <c r="G49" s="85">
        <v>12</v>
      </c>
      <c r="H49" s="85">
        <v>11</v>
      </c>
      <c r="I49" s="85">
        <v>10</v>
      </c>
    </row>
    <row r="50" spans="2:9" ht="12.75">
      <c r="B50" s="93">
        <v>95</v>
      </c>
      <c r="C50" s="84"/>
      <c r="D50" s="85">
        <v>16</v>
      </c>
      <c r="E50" s="85">
        <v>15</v>
      </c>
      <c r="F50" s="85">
        <v>14</v>
      </c>
      <c r="G50" s="85">
        <v>13</v>
      </c>
      <c r="H50" s="85">
        <v>12</v>
      </c>
      <c r="I50" s="85">
        <v>11</v>
      </c>
    </row>
    <row r="51" spans="2:9" ht="12.75">
      <c r="B51" s="93">
        <v>100</v>
      </c>
      <c r="C51" s="109"/>
      <c r="D51" s="85"/>
      <c r="E51" s="85">
        <v>16</v>
      </c>
      <c r="F51" s="85">
        <v>15</v>
      </c>
      <c r="G51" s="85">
        <v>14</v>
      </c>
      <c r="H51" s="85">
        <v>13</v>
      </c>
      <c r="I51" s="85">
        <v>12</v>
      </c>
    </row>
    <row r="52" spans="2:9" ht="12.75">
      <c r="B52" s="93">
        <v>105</v>
      </c>
      <c r="C52" s="84"/>
      <c r="D52" s="85"/>
      <c r="E52" s="85"/>
      <c r="F52" s="85">
        <v>16</v>
      </c>
      <c r="G52" s="85">
        <v>15</v>
      </c>
      <c r="H52" s="85">
        <v>14</v>
      </c>
      <c r="I52" s="85">
        <v>13</v>
      </c>
    </row>
    <row r="53" spans="2:9" ht="12.75">
      <c r="B53" s="93">
        <v>110</v>
      </c>
      <c r="C53" s="84"/>
      <c r="D53" s="85"/>
      <c r="E53" s="85"/>
      <c r="F53" s="85"/>
      <c r="G53" s="85">
        <v>16</v>
      </c>
      <c r="H53" s="85">
        <v>15</v>
      </c>
      <c r="I53" s="85">
        <v>14</v>
      </c>
    </row>
    <row r="54" spans="2:9" ht="12.75">
      <c r="B54" s="93">
        <v>115</v>
      </c>
      <c r="C54" s="84"/>
      <c r="D54" s="85"/>
      <c r="E54" s="85"/>
      <c r="F54" s="85"/>
      <c r="G54" s="85"/>
      <c r="H54" s="85">
        <v>16</v>
      </c>
      <c r="I54" s="85">
        <v>15</v>
      </c>
    </row>
    <row r="55" spans="2:9" ht="12.75">
      <c r="B55" s="93">
        <v>120</v>
      </c>
      <c r="C55" s="84"/>
      <c r="D55" s="85"/>
      <c r="E55" s="85"/>
      <c r="F55" s="85"/>
      <c r="G55" s="85"/>
      <c r="H55" s="85"/>
      <c r="I55" s="85">
        <v>16</v>
      </c>
    </row>
    <row r="56" spans="2:9" ht="13.5" thickBot="1">
      <c r="B56" s="97">
        <v>125</v>
      </c>
      <c r="C56" s="84"/>
      <c r="D56" s="85"/>
      <c r="E56" s="85"/>
      <c r="F56" s="85"/>
      <c r="G56" s="85"/>
      <c r="H56" s="85"/>
      <c r="I56" s="85"/>
    </row>
    <row r="57" spans="2:9" ht="12.75">
      <c r="B57" s="89"/>
      <c r="C57" s="89"/>
      <c r="D57" s="89"/>
      <c r="E57" s="89"/>
      <c r="F57" s="89"/>
      <c r="G57" s="89"/>
      <c r="H57" s="89"/>
      <c r="I57" s="89"/>
    </row>
    <row r="58" spans="2:9" ht="12.75">
      <c r="B58" s="89"/>
      <c r="C58" s="89"/>
      <c r="D58" s="89"/>
      <c r="E58" s="89"/>
      <c r="F58" s="89"/>
      <c r="G58" s="89"/>
      <c r="H58" s="89"/>
      <c r="I58" s="89"/>
    </row>
    <row r="59" ht="15.75">
      <c r="B59" s="73" t="s">
        <v>41</v>
      </c>
    </row>
    <row r="60" ht="13.5" thickBot="1">
      <c r="B60" t="s">
        <v>42</v>
      </c>
    </row>
    <row r="61" spans="2:11" ht="13.5" thickBot="1">
      <c r="B61" s="90" t="s">
        <v>34</v>
      </c>
      <c r="C61" s="76" t="s">
        <v>35</v>
      </c>
      <c r="D61" s="74" t="s">
        <v>36</v>
      </c>
      <c r="E61" s="74" t="s">
        <v>37</v>
      </c>
      <c r="F61" s="74" t="s">
        <v>36</v>
      </c>
      <c r="G61" s="75" t="s">
        <v>38</v>
      </c>
      <c r="H61" s="76" t="s">
        <v>36</v>
      </c>
      <c r="I61" s="74" t="s">
        <v>39</v>
      </c>
      <c r="J61" s="74" t="s">
        <v>36</v>
      </c>
      <c r="K61" s="75" t="s">
        <v>40</v>
      </c>
    </row>
    <row r="62" spans="2:11" ht="12.75">
      <c r="B62" s="91">
        <v>5</v>
      </c>
      <c r="C62" s="92">
        <v>1</v>
      </c>
      <c r="D62" s="77"/>
      <c r="E62" s="77"/>
      <c r="F62" s="77"/>
      <c r="G62" s="78"/>
      <c r="H62" s="79"/>
      <c r="I62" s="80"/>
      <c r="J62" s="80"/>
      <c r="K62" s="81"/>
    </row>
    <row r="63" spans="2:11" ht="12.75">
      <c r="B63" s="93">
        <v>10</v>
      </c>
      <c r="C63" s="94">
        <v>2</v>
      </c>
      <c r="D63" s="82">
        <v>1</v>
      </c>
      <c r="E63" s="82"/>
      <c r="F63" s="82"/>
      <c r="G63" s="83"/>
      <c r="H63" s="84"/>
      <c r="I63" s="85"/>
      <c r="J63" s="85"/>
      <c r="K63" s="86"/>
    </row>
    <row r="64" spans="2:11" ht="12.75">
      <c r="B64" s="93">
        <v>15</v>
      </c>
      <c r="C64" s="94">
        <v>3</v>
      </c>
      <c r="D64" s="82">
        <v>2</v>
      </c>
      <c r="E64" s="82">
        <v>1</v>
      </c>
      <c r="F64" s="82"/>
      <c r="G64" s="83"/>
      <c r="H64" s="84"/>
      <c r="I64" s="85"/>
      <c r="J64" s="85"/>
      <c r="K64" s="86"/>
    </row>
    <row r="65" spans="2:11" ht="12.75">
      <c r="B65" s="93">
        <v>20</v>
      </c>
      <c r="C65" s="94">
        <v>4</v>
      </c>
      <c r="D65" s="82">
        <v>3</v>
      </c>
      <c r="E65" s="82">
        <v>2</v>
      </c>
      <c r="F65" s="82">
        <v>1</v>
      </c>
      <c r="G65" s="83"/>
      <c r="H65" s="84"/>
      <c r="I65" s="85"/>
      <c r="J65" s="85"/>
      <c r="K65" s="86"/>
    </row>
    <row r="66" spans="2:11" ht="12.75">
      <c r="B66" s="93">
        <v>25</v>
      </c>
      <c r="C66" s="94">
        <v>5</v>
      </c>
      <c r="D66" s="82">
        <v>4</v>
      </c>
      <c r="E66" s="82">
        <v>3</v>
      </c>
      <c r="F66" s="82">
        <v>2</v>
      </c>
      <c r="G66" s="83">
        <v>1</v>
      </c>
      <c r="H66" s="84"/>
      <c r="I66" s="85"/>
      <c r="J66" s="85"/>
      <c r="K66" s="86"/>
    </row>
    <row r="67" spans="2:11" ht="12.75">
      <c r="B67" s="93">
        <v>30</v>
      </c>
      <c r="C67" s="94">
        <v>6</v>
      </c>
      <c r="D67" s="82">
        <v>5</v>
      </c>
      <c r="E67" s="82">
        <v>4</v>
      </c>
      <c r="F67" s="82">
        <v>3</v>
      </c>
      <c r="G67" s="83">
        <v>2</v>
      </c>
      <c r="H67" s="84">
        <v>1</v>
      </c>
      <c r="I67" s="85"/>
      <c r="J67" s="85"/>
      <c r="K67" s="86"/>
    </row>
    <row r="68" spans="2:11" ht="12.75">
      <c r="B68" s="93">
        <v>35</v>
      </c>
      <c r="C68" s="94">
        <v>7</v>
      </c>
      <c r="D68" s="82">
        <v>6</v>
      </c>
      <c r="E68" s="82">
        <v>5</v>
      </c>
      <c r="F68" s="82">
        <v>4</v>
      </c>
      <c r="G68" s="83">
        <v>3</v>
      </c>
      <c r="H68" s="84">
        <v>2</v>
      </c>
      <c r="I68" s="85">
        <v>1</v>
      </c>
      <c r="J68" s="85"/>
      <c r="K68" s="86"/>
    </row>
    <row r="69" spans="2:11" ht="12.75">
      <c r="B69" s="93">
        <v>40</v>
      </c>
      <c r="C69" s="94">
        <v>8</v>
      </c>
      <c r="D69" s="82">
        <v>7</v>
      </c>
      <c r="E69" s="82">
        <v>6</v>
      </c>
      <c r="F69" s="82">
        <v>5</v>
      </c>
      <c r="G69" s="83">
        <v>4</v>
      </c>
      <c r="H69" s="84">
        <v>3</v>
      </c>
      <c r="I69" s="85">
        <v>2</v>
      </c>
      <c r="J69" s="85">
        <v>1</v>
      </c>
      <c r="K69" s="86"/>
    </row>
    <row r="70" spans="2:11" ht="12.75">
      <c r="B70" s="93">
        <v>45</v>
      </c>
      <c r="C70" s="94">
        <v>9</v>
      </c>
      <c r="D70" s="82">
        <v>8</v>
      </c>
      <c r="E70" s="82">
        <v>7</v>
      </c>
      <c r="F70" s="82">
        <v>6</v>
      </c>
      <c r="G70" s="83">
        <v>5</v>
      </c>
      <c r="H70" s="84">
        <v>4</v>
      </c>
      <c r="I70" s="85">
        <v>3</v>
      </c>
      <c r="J70" s="85">
        <v>2</v>
      </c>
      <c r="K70" s="86">
        <v>1</v>
      </c>
    </row>
    <row r="71" spans="2:11" ht="12.75">
      <c r="B71" s="93">
        <v>50</v>
      </c>
      <c r="C71" s="94">
        <v>10</v>
      </c>
      <c r="D71" s="82">
        <v>9</v>
      </c>
      <c r="E71" s="82">
        <v>8</v>
      </c>
      <c r="F71" s="82">
        <v>7</v>
      </c>
      <c r="G71" s="83">
        <v>6</v>
      </c>
      <c r="H71" s="84">
        <v>5</v>
      </c>
      <c r="I71" s="85">
        <v>4</v>
      </c>
      <c r="J71" s="85">
        <v>3</v>
      </c>
      <c r="K71" s="86">
        <v>2</v>
      </c>
    </row>
    <row r="72" spans="2:11" ht="12.75">
      <c r="B72" s="93">
        <v>55</v>
      </c>
      <c r="C72" s="94">
        <v>11</v>
      </c>
      <c r="D72" s="82">
        <v>10</v>
      </c>
      <c r="E72" s="82">
        <v>9</v>
      </c>
      <c r="F72" s="82">
        <v>8</v>
      </c>
      <c r="G72" s="83">
        <v>7</v>
      </c>
      <c r="H72" s="84">
        <v>6</v>
      </c>
      <c r="I72" s="85">
        <v>5</v>
      </c>
      <c r="J72" s="85">
        <v>4</v>
      </c>
      <c r="K72" s="86">
        <v>3</v>
      </c>
    </row>
    <row r="73" spans="2:11" ht="12.75">
      <c r="B73" s="93">
        <v>60</v>
      </c>
      <c r="C73" s="94">
        <v>12</v>
      </c>
      <c r="D73" s="82">
        <v>11</v>
      </c>
      <c r="E73" s="82">
        <v>10</v>
      </c>
      <c r="F73" s="82">
        <v>9</v>
      </c>
      <c r="G73" s="83">
        <v>8</v>
      </c>
      <c r="H73" s="84">
        <v>7</v>
      </c>
      <c r="I73" s="85">
        <v>6</v>
      </c>
      <c r="J73" s="85">
        <v>5</v>
      </c>
      <c r="K73" s="86">
        <v>4</v>
      </c>
    </row>
    <row r="74" spans="2:11" ht="12.75">
      <c r="B74" s="93">
        <v>65</v>
      </c>
      <c r="C74" s="94">
        <v>13</v>
      </c>
      <c r="D74" s="82">
        <v>12</v>
      </c>
      <c r="E74" s="82">
        <v>11</v>
      </c>
      <c r="F74" s="82">
        <v>10</v>
      </c>
      <c r="G74" s="83">
        <v>9</v>
      </c>
      <c r="H74" s="84">
        <v>8</v>
      </c>
      <c r="I74" s="85">
        <v>7</v>
      </c>
      <c r="J74" s="85">
        <v>6</v>
      </c>
      <c r="K74" s="86">
        <v>5</v>
      </c>
    </row>
    <row r="75" spans="2:11" ht="12.75">
      <c r="B75" s="93">
        <v>70</v>
      </c>
      <c r="C75" s="94">
        <v>14</v>
      </c>
      <c r="D75" s="82">
        <v>13</v>
      </c>
      <c r="E75" s="82">
        <v>12</v>
      </c>
      <c r="F75" s="82">
        <v>11</v>
      </c>
      <c r="G75" s="83">
        <v>10</v>
      </c>
      <c r="H75" s="84">
        <v>9</v>
      </c>
      <c r="I75" s="85">
        <v>8</v>
      </c>
      <c r="J75" s="85">
        <v>7</v>
      </c>
      <c r="K75" s="86">
        <v>6</v>
      </c>
    </row>
    <row r="76" spans="2:11" ht="12.75">
      <c r="B76" s="93">
        <v>75</v>
      </c>
      <c r="C76" s="94">
        <v>15</v>
      </c>
      <c r="D76" s="82">
        <v>14</v>
      </c>
      <c r="E76" s="82">
        <v>13</v>
      </c>
      <c r="F76" s="82">
        <v>12</v>
      </c>
      <c r="G76" s="83">
        <v>11</v>
      </c>
      <c r="H76" s="84">
        <v>10</v>
      </c>
      <c r="I76" s="85">
        <v>9</v>
      </c>
      <c r="J76" s="85">
        <v>8</v>
      </c>
      <c r="K76" s="86">
        <v>7</v>
      </c>
    </row>
    <row r="77" spans="2:11" ht="12.75">
      <c r="B77" s="93">
        <v>80</v>
      </c>
      <c r="C77" s="94">
        <v>16</v>
      </c>
      <c r="D77" s="82">
        <v>15</v>
      </c>
      <c r="E77" s="82">
        <v>14</v>
      </c>
      <c r="F77" s="82">
        <v>13</v>
      </c>
      <c r="G77" s="83">
        <v>12</v>
      </c>
      <c r="H77" s="84">
        <v>11</v>
      </c>
      <c r="I77" s="85">
        <v>10</v>
      </c>
      <c r="J77" s="85">
        <v>9</v>
      </c>
      <c r="K77" s="86">
        <v>8</v>
      </c>
    </row>
    <row r="78" spans="2:11" ht="12.75">
      <c r="B78" s="93">
        <v>85</v>
      </c>
      <c r="C78" s="94">
        <v>17</v>
      </c>
      <c r="D78" s="82">
        <v>16</v>
      </c>
      <c r="E78" s="82">
        <v>15</v>
      </c>
      <c r="F78" s="82">
        <v>14</v>
      </c>
      <c r="G78" s="83">
        <v>13</v>
      </c>
      <c r="H78" s="84">
        <v>12</v>
      </c>
      <c r="I78" s="85">
        <v>11</v>
      </c>
      <c r="J78" s="85">
        <v>10</v>
      </c>
      <c r="K78" s="86">
        <v>9</v>
      </c>
    </row>
    <row r="79" spans="2:11" ht="12.75">
      <c r="B79" s="93">
        <v>90</v>
      </c>
      <c r="C79" s="94">
        <v>18</v>
      </c>
      <c r="D79" s="82">
        <v>17</v>
      </c>
      <c r="E79" s="82">
        <v>16</v>
      </c>
      <c r="F79" s="82">
        <v>15</v>
      </c>
      <c r="G79" s="83">
        <v>14</v>
      </c>
      <c r="H79" s="84">
        <v>13</v>
      </c>
      <c r="I79" s="85">
        <v>12</v>
      </c>
      <c r="J79" s="85">
        <v>11</v>
      </c>
      <c r="K79" s="86">
        <v>10</v>
      </c>
    </row>
    <row r="80" spans="2:11" ht="12.75">
      <c r="B80" s="93">
        <v>95</v>
      </c>
      <c r="C80" s="94">
        <v>19</v>
      </c>
      <c r="D80" s="82">
        <v>18</v>
      </c>
      <c r="E80" s="82">
        <v>17</v>
      </c>
      <c r="F80" s="82">
        <v>16</v>
      </c>
      <c r="G80" s="83">
        <v>15</v>
      </c>
      <c r="H80" s="84">
        <v>14</v>
      </c>
      <c r="I80" s="85">
        <v>13</v>
      </c>
      <c r="J80" s="85">
        <v>12</v>
      </c>
      <c r="K80" s="86">
        <v>11</v>
      </c>
    </row>
    <row r="81" spans="2:11" ht="12.75">
      <c r="B81" s="93">
        <v>100</v>
      </c>
      <c r="C81" s="94">
        <v>20</v>
      </c>
      <c r="D81" s="82">
        <v>19</v>
      </c>
      <c r="E81" s="82">
        <v>18</v>
      </c>
      <c r="F81" s="82">
        <v>17</v>
      </c>
      <c r="G81" s="83">
        <v>16</v>
      </c>
      <c r="H81" s="84">
        <v>15</v>
      </c>
      <c r="I81" s="85">
        <v>14</v>
      </c>
      <c r="J81" s="85">
        <v>13</v>
      </c>
      <c r="K81" s="86">
        <v>12</v>
      </c>
    </row>
    <row r="82" spans="2:11" ht="12.75">
      <c r="B82" s="93">
        <v>105</v>
      </c>
      <c r="C82" s="94">
        <v>21</v>
      </c>
      <c r="D82" s="82">
        <v>20</v>
      </c>
      <c r="E82" s="82">
        <v>19</v>
      </c>
      <c r="F82" s="82">
        <v>18</v>
      </c>
      <c r="G82" s="83">
        <v>17</v>
      </c>
      <c r="H82" s="84">
        <v>16</v>
      </c>
      <c r="I82" s="85">
        <v>15</v>
      </c>
      <c r="J82" s="85">
        <v>14</v>
      </c>
      <c r="K82" s="86">
        <v>13</v>
      </c>
    </row>
    <row r="83" spans="2:11" ht="12.75">
      <c r="B83" s="93">
        <v>110</v>
      </c>
      <c r="C83" s="94">
        <v>22</v>
      </c>
      <c r="D83" s="82">
        <v>21</v>
      </c>
      <c r="E83" s="82">
        <v>20</v>
      </c>
      <c r="F83" s="82">
        <v>19</v>
      </c>
      <c r="G83" s="83">
        <v>18</v>
      </c>
      <c r="H83" s="84">
        <v>17</v>
      </c>
      <c r="I83" s="85">
        <v>16</v>
      </c>
      <c r="J83" s="85">
        <v>15</v>
      </c>
      <c r="K83" s="86">
        <v>14</v>
      </c>
    </row>
    <row r="84" spans="2:11" ht="12.75">
      <c r="B84" s="93">
        <v>115</v>
      </c>
      <c r="C84" s="94">
        <v>23</v>
      </c>
      <c r="D84" s="82">
        <v>22</v>
      </c>
      <c r="E84" s="82">
        <v>21</v>
      </c>
      <c r="F84" s="82">
        <v>20</v>
      </c>
      <c r="G84" s="83">
        <v>19</v>
      </c>
      <c r="H84" s="84">
        <v>18</v>
      </c>
      <c r="I84" s="85">
        <v>17</v>
      </c>
      <c r="J84" s="85">
        <v>16</v>
      </c>
      <c r="K84" s="86">
        <v>15</v>
      </c>
    </row>
    <row r="85" spans="2:11" ht="12.75">
      <c r="B85" s="93">
        <v>120</v>
      </c>
      <c r="C85" s="94">
        <v>24</v>
      </c>
      <c r="D85" s="82">
        <v>23</v>
      </c>
      <c r="E85" s="82">
        <v>22</v>
      </c>
      <c r="F85" s="82">
        <v>21</v>
      </c>
      <c r="G85" s="83">
        <v>20</v>
      </c>
      <c r="H85" s="84">
        <v>19</v>
      </c>
      <c r="I85" s="85">
        <v>18</v>
      </c>
      <c r="J85" s="85">
        <v>17</v>
      </c>
      <c r="K85" s="86">
        <v>16</v>
      </c>
    </row>
    <row r="86" spans="2:11" ht="12.75">
      <c r="B86" s="93">
        <v>125</v>
      </c>
      <c r="C86" s="94">
        <v>25</v>
      </c>
      <c r="D86" s="82">
        <v>24</v>
      </c>
      <c r="E86" s="82">
        <v>23</v>
      </c>
      <c r="F86" s="82">
        <v>22</v>
      </c>
      <c r="G86" s="83">
        <v>21</v>
      </c>
      <c r="H86" s="84">
        <v>20</v>
      </c>
      <c r="I86" s="85">
        <v>19</v>
      </c>
      <c r="J86" s="85">
        <v>18</v>
      </c>
      <c r="K86" s="86">
        <v>17</v>
      </c>
    </row>
    <row r="87" spans="2:11" ht="12.75">
      <c r="B87" s="93">
        <v>130</v>
      </c>
      <c r="C87" s="95"/>
      <c r="D87" s="82">
        <v>25</v>
      </c>
      <c r="E87" s="82">
        <v>24</v>
      </c>
      <c r="F87" s="82">
        <v>23</v>
      </c>
      <c r="G87" s="83">
        <v>22</v>
      </c>
      <c r="H87" s="84">
        <v>21</v>
      </c>
      <c r="I87" s="85">
        <v>20</v>
      </c>
      <c r="J87" s="85">
        <v>19</v>
      </c>
      <c r="K87" s="86">
        <v>18</v>
      </c>
    </row>
    <row r="88" spans="2:11" ht="12.75">
      <c r="B88" s="93">
        <v>135</v>
      </c>
      <c r="C88" s="95"/>
      <c r="D88" s="96"/>
      <c r="E88" s="82">
        <v>25</v>
      </c>
      <c r="F88" s="82">
        <v>24</v>
      </c>
      <c r="G88" s="83">
        <v>23</v>
      </c>
      <c r="H88" s="84">
        <v>22</v>
      </c>
      <c r="I88" s="85">
        <v>21</v>
      </c>
      <c r="J88" s="85">
        <v>20</v>
      </c>
      <c r="K88" s="86">
        <v>19</v>
      </c>
    </row>
    <row r="89" spans="2:11" ht="12.75">
      <c r="B89" s="93">
        <v>140</v>
      </c>
      <c r="C89" s="95"/>
      <c r="D89" s="96"/>
      <c r="E89" s="96"/>
      <c r="F89" s="82">
        <v>25</v>
      </c>
      <c r="G89" s="83">
        <v>24</v>
      </c>
      <c r="H89" s="84">
        <v>23</v>
      </c>
      <c r="I89" s="85">
        <v>22</v>
      </c>
      <c r="J89" s="85">
        <v>21</v>
      </c>
      <c r="K89" s="86">
        <v>20</v>
      </c>
    </row>
    <row r="90" spans="2:11" ht="13.5" thickBot="1">
      <c r="B90" s="97">
        <v>145</v>
      </c>
      <c r="C90" s="98" t="s">
        <v>43</v>
      </c>
      <c r="D90" s="99"/>
      <c r="E90" s="99"/>
      <c r="F90" s="99"/>
      <c r="G90" s="87">
        <v>25</v>
      </c>
      <c r="H90" s="84">
        <v>24</v>
      </c>
      <c r="I90" s="85">
        <v>23</v>
      </c>
      <c r="J90" s="85">
        <v>22</v>
      </c>
      <c r="K90" s="86">
        <v>21</v>
      </c>
    </row>
    <row r="91" spans="2:11" ht="12.75">
      <c r="B91" s="91">
        <v>150</v>
      </c>
      <c r="C91" s="100"/>
      <c r="D91" s="101"/>
      <c r="E91" s="101"/>
      <c r="F91" s="101"/>
      <c r="G91" s="101"/>
      <c r="H91" s="85">
        <v>25</v>
      </c>
      <c r="I91" s="85">
        <v>24</v>
      </c>
      <c r="J91" s="85">
        <v>23</v>
      </c>
      <c r="K91" s="86">
        <v>22</v>
      </c>
    </row>
    <row r="92" spans="2:11" ht="12.75">
      <c r="B92" s="93">
        <v>155</v>
      </c>
      <c r="C92" s="102"/>
      <c r="D92" s="103"/>
      <c r="E92" s="103"/>
      <c r="F92" s="103"/>
      <c r="G92" s="103"/>
      <c r="H92" s="103"/>
      <c r="I92" s="85">
        <v>25</v>
      </c>
      <c r="J92" s="85">
        <v>24</v>
      </c>
      <c r="K92" s="86">
        <v>23</v>
      </c>
    </row>
    <row r="93" spans="2:11" ht="12.75">
      <c r="B93" s="93">
        <v>160</v>
      </c>
      <c r="C93" s="102"/>
      <c r="D93" s="103"/>
      <c r="E93" s="103"/>
      <c r="F93" s="103"/>
      <c r="G93" s="103"/>
      <c r="H93" s="103"/>
      <c r="I93" s="103"/>
      <c r="J93" s="85">
        <v>25</v>
      </c>
      <c r="K93" s="86">
        <v>24</v>
      </c>
    </row>
    <row r="94" spans="2:11" ht="13.5" thickBot="1">
      <c r="B94" s="97">
        <v>165</v>
      </c>
      <c r="C94" s="104" t="s">
        <v>44</v>
      </c>
      <c r="D94" s="105"/>
      <c r="E94" s="105"/>
      <c r="F94" s="105"/>
      <c r="G94" s="105"/>
      <c r="H94" s="105"/>
      <c r="I94" s="105"/>
      <c r="J94" s="105"/>
      <c r="K94" s="88">
        <v>25</v>
      </c>
    </row>
    <row r="98" ht="15.75">
      <c r="B98" s="73" t="s">
        <v>32</v>
      </c>
    </row>
    <row r="99" ht="13.5" thickBot="1">
      <c r="B99" t="s">
        <v>90</v>
      </c>
    </row>
    <row r="100" spans="2:11" ht="13.5" thickBot="1">
      <c r="B100" s="90" t="s">
        <v>34</v>
      </c>
      <c r="C100" s="108" t="s">
        <v>35</v>
      </c>
      <c r="D100" s="106" t="s">
        <v>36</v>
      </c>
      <c r="E100" s="106" t="s">
        <v>37</v>
      </c>
      <c r="F100" s="106" t="s">
        <v>36</v>
      </c>
      <c r="G100" s="107" t="s">
        <v>38</v>
      </c>
      <c r="H100" s="108" t="s">
        <v>36</v>
      </c>
      <c r="I100" s="106" t="s">
        <v>39</v>
      </c>
      <c r="J100" s="106" t="s">
        <v>36</v>
      </c>
      <c r="K100" s="107" t="s">
        <v>40</v>
      </c>
    </row>
    <row r="101" spans="2:11" ht="12.75">
      <c r="B101" s="159">
        <v>5</v>
      </c>
      <c r="C101" s="85">
        <v>1</v>
      </c>
      <c r="D101" s="85"/>
      <c r="E101" s="85"/>
      <c r="F101" s="85"/>
      <c r="G101" s="85"/>
      <c r="H101" s="85"/>
      <c r="I101" s="85"/>
      <c r="J101" s="85"/>
      <c r="K101" s="85"/>
    </row>
    <row r="102" spans="2:11" ht="12.75">
      <c r="B102" s="160">
        <v>10</v>
      </c>
      <c r="C102" s="85">
        <v>2</v>
      </c>
      <c r="D102" s="85">
        <v>1</v>
      </c>
      <c r="E102" s="85"/>
      <c r="F102" s="85"/>
      <c r="G102" s="85"/>
      <c r="H102" s="85"/>
      <c r="I102" s="85"/>
      <c r="J102" s="85"/>
      <c r="K102" s="85"/>
    </row>
    <row r="103" spans="2:11" ht="12.75">
      <c r="B103" s="160">
        <v>15</v>
      </c>
      <c r="C103" s="85">
        <v>3</v>
      </c>
      <c r="D103" s="85">
        <v>2</v>
      </c>
      <c r="E103" s="85">
        <v>1</v>
      </c>
      <c r="F103" s="85"/>
      <c r="G103" s="85"/>
      <c r="H103" s="85"/>
      <c r="I103" s="85"/>
      <c r="J103" s="85"/>
      <c r="K103" s="85"/>
    </row>
    <row r="104" spans="2:11" ht="12.75">
      <c r="B104" s="160">
        <v>20</v>
      </c>
      <c r="C104" s="85">
        <v>4</v>
      </c>
      <c r="D104" s="85">
        <v>3</v>
      </c>
      <c r="E104" s="85">
        <v>2</v>
      </c>
      <c r="F104" s="85">
        <v>1</v>
      </c>
      <c r="G104" s="85"/>
      <c r="H104" s="85"/>
      <c r="I104" s="85"/>
      <c r="J104" s="85"/>
      <c r="K104" s="85"/>
    </row>
    <row r="105" spans="2:11" ht="12.75">
      <c r="B105" s="160">
        <v>25</v>
      </c>
      <c r="C105" s="85">
        <v>5</v>
      </c>
      <c r="D105" s="85">
        <v>4</v>
      </c>
      <c r="E105" s="85">
        <v>3</v>
      </c>
      <c r="F105" s="85">
        <v>2</v>
      </c>
      <c r="G105" s="85">
        <v>1</v>
      </c>
      <c r="H105" s="85"/>
      <c r="I105" s="85"/>
      <c r="J105" s="85"/>
      <c r="K105" s="85"/>
    </row>
    <row r="106" spans="2:11" ht="12.75">
      <c r="B106" s="160">
        <v>30</v>
      </c>
      <c r="C106" s="85">
        <v>6</v>
      </c>
      <c r="D106" s="85">
        <v>5</v>
      </c>
      <c r="E106" s="85">
        <v>4</v>
      </c>
      <c r="F106" s="85">
        <v>3</v>
      </c>
      <c r="G106" s="85">
        <v>2</v>
      </c>
      <c r="H106" s="85">
        <v>1</v>
      </c>
      <c r="I106" s="85"/>
      <c r="J106" s="85"/>
      <c r="K106" s="85"/>
    </row>
    <row r="107" spans="2:11" ht="12.75">
      <c r="B107" s="160">
        <v>35</v>
      </c>
      <c r="C107" s="103"/>
      <c r="D107" s="85">
        <v>6</v>
      </c>
      <c r="E107" s="85">
        <v>5</v>
      </c>
      <c r="F107" s="85">
        <v>4</v>
      </c>
      <c r="G107" s="85">
        <v>3</v>
      </c>
      <c r="H107" s="85">
        <v>2</v>
      </c>
      <c r="I107" s="85">
        <v>1</v>
      </c>
      <c r="J107" s="85"/>
      <c r="K107" s="85"/>
    </row>
    <row r="108" spans="2:11" ht="12.75">
      <c r="B108" s="160">
        <v>40</v>
      </c>
      <c r="C108" s="85">
        <v>7</v>
      </c>
      <c r="D108" s="103"/>
      <c r="E108" s="85">
        <v>6</v>
      </c>
      <c r="F108" s="85">
        <v>5</v>
      </c>
      <c r="G108" s="85">
        <v>4</v>
      </c>
      <c r="H108" s="85">
        <v>3</v>
      </c>
      <c r="I108" s="85">
        <v>2</v>
      </c>
      <c r="J108" s="85">
        <v>1</v>
      </c>
      <c r="K108" s="85"/>
    </row>
    <row r="109" spans="2:11" ht="12.75">
      <c r="B109" s="160">
        <v>45</v>
      </c>
      <c r="C109" s="85">
        <v>8</v>
      </c>
      <c r="D109" s="85">
        <v>7</v>
      </c>
      <c r="E109" s="103"/>
      <c r="F109" s="85">
        <v>6</v>
      </c>
      <c r="G109" s="85">
        <v>5</v>
      </c>
      <c r="H109" s="85">
        <v>4</v>
      </c>
      <c r="I109" s="85">
        <v>3</v>
      </c>
      <c r="J109" s="85">
        <v>2</v>
      </c>
      <c r="K109" s="85">
        <v>1</v>
      </c>
    </row>
    <row r="110" spans="2:11" ht="12.75">
      <c r="B110" s="160">
        <v>50</v>
      </c>
      <c r="C110" s="85">
        <v>9</v>
      </c>
      <c r="D110" s="85">
        <v>8</v>
      </c>
      <c r="E110" s="85">
        <v>7</v>
      </c>
      <c r="F110" s="103"/>
      <c r="G110" s="85">
        <v>6</v>
      </c>
      <c r="H110" s="85">
        <v>5</v>
      </c>
      <c r="I110" s="85">
        <v>4</v>
      </c>
      <c r="J110" s="85">
        <v>3</v>
      </c>
      <c r="K110" s="85">
        <v>2</v>
      </c>
    </row>
    <row r="111" spans="2:11" ht="12.75">
      <c r="B111" s="160">
        <v>55</v>
      </c>
      <c r="C111" s="85">
        <v>10</v>
      </c>
      <c r="D111" s="85">
        <v>9</v>
      </c>
      <c r="E111" s="85">
        <v>8</v>
      </c>
      <c r="F111" s="85">
        <v>7</v>
      </c>
      <c r="G111" s="103"/>
      <c r="H111" s="85">
        <v>6</v>
      </c>
      <c r="I111" s="85">
        <v>5</v>
      </c>
      <c r="J111" s="85">
        <v>4</v>
      </c>
      <c r="K111" s="85">
        <v>3</v>
      </c>
    </row>
    <row r="112" spans="2:11" ht="12.75">
      <c r="B112" s="160">
        <v>60</v>
      </c>
      <c r="C112" s="85">
        <v>11</v>
      </c>
      <c r="D112" s="85">
        <v>10</v>
      </c>
      <c r="E112" s="85">
        <v>9</v>
      </c>
      <c r="F112" s="85">
        <v>8</v>
      </c>
      <c r="G112" s="85">
        <v>7</v>
      </c>
      <c r="H112" s="103"/>
      <c r="I112" s="85">
        <v>6</v>
      </c>
      <c r="J112" s="85">
        <v>5</v>
      </c>
      <c r="K112" s="85">
        <v>4</v>
      </c>
    </row>
    <row r="113" spans="2:11" ht="12.75">
      <c r="B113" s="160">
        <v>65</v>
      </c>
      <c r="C113" s="85">
        <v>12</v>
      </c>
      <c r="D113" s="85">
        <v>11</v>
      </c>
      <c r="E113" s="85">
        <v>10</v>
      </c>
      <c r="F113" s="85">
        <v>9</v>
      </c>
      <c r="G113" s="85">
        <v>8</v>
      </c>
      <c r="H113" s="85">
        <v>7</v>
      </c>
      <c r="I113" s="103"/>
      <c r="J113" s="85">
        <v>6</v>
      </c>
      <c r="K113" s="85">
        <v>5</v>
      </c>
    </row>
    <row r="114" spans="2:11" ht="12.75">
      <c r="B114" s="160">
        <v>70</v>
      </c>
      <c r="C114" s="85">
        <v>13</v>
      </c>
      <c r="D114" s="85">
        <v>12</v>
      </c>
      <c r="E114" s="85">
        <v>11</v>
      </c>
      <c r="F114" s="85">
        <v>10</v>
      </c>
      <c r="G114" s="85">
        <v>9</v>
      </c>
      <c r="H114" s="85">
        <v>8</v>
      </c>
      <c r="I114" s="85">
        <v>7</v>
      </c>
      <c r="J114" s="103"/>
      <c r="K114" s="85">
        <v>6</v>
      </c>
    </row>
    <row r="115" spans="2:11" ht="12.75">
      <c r="B115" s="160">
        <v>75</v>
      </c>
      <c r="C115" s="85">
        <v>14</v>
      </c>
      <c r="D115" s="85">
        <v>13</v>
      </c>
      <c r="E115" s="85">
        <v>12</v>
      </c>
      <c r="F115" s="85">
        <v>11</v>
      </c>
      <c r="G115" s="85">
        <v>10</v>
      </c>
      <c r="H115" s="85">
        <v>9</v>
      </c>
      <c r="I115" s="85">
        <v>8</v>
      </c>
      <c r="J115" s="85">
        <v>7</v>
      </c>
      <c r="K115" s="103"/>
    </row>
    <row r="116" spans="2:11" ht="12.75">
      <c r="B116" s="160">
        <v>80</v>
      </c>
      <c r="C116" s="85">
        <v>15</v>
      </c>
      <c r="D116" s="85">
        <v>14</v>
      </c>
      <c r="E116" s="85">
        <v>13</v>
      </c>
      <c r="F116" s="85">
        <v>12</v>
      </c>
      <c r="G116" s="85">
        <v>11</v>
      </c>
      <c r="H116" s="85">
        <v>10</v>
      </c>
      <c r="I116" s="85">
        <v>9</v>
      </c>
      <c r="J116" s="85">
        <v>8</v>
      </c>
      <c r="K116" s="85">
        <v>7</v>
      </c>
    </row>
    <row r="117" spans="2:11" ht="12.75">
      <c r="B117" s="160">
        <v>85</v>
      </c>
      <c r="C117" s="85"/>
      <c r="D117" s="85">
        <v>15</v>
      </c>
      <c r="E117" s="85">
        <v>14</v>
      </c>
      <c r="F117" s="85">
        <v>13</v>
      </c>
      <c r="G117" s="85">
        <v>12</v>
      </c>
      <c r="H117" s="85">
        <v>11</v>
      </c>
      <c r="I117" s="85">
        <v>10</v>
      </c>
      <c r="J117" s="85">
        <v>9</v>
      </c>
      <c r="K117" s="85">
        <v>8</v>
      </c>
    </row>
    <row r="118" spans="2:11" ht="12.75">
      <c r="B118" s="160">
        <v>90</v>
      </c>
      <c r="C118" s="85"/>
      <c r="D118" s="85"/>
      <c r="E118" s="85">
        <v>15</v>
      </c>
      <c r="F118" s="85">
        <v>14</v>
      </c>
      <c r="G118" s="85">
        <v>13</v>
      </c>
      <c r="H118" s="85">
        <v>12</v>
      </c>
      <c r="I118" s="85">
        <v>11</v>
      </c>
      <c r="J118" s="85">
        <v>10</v>
      </c>
      <c r="K118" s="85">
        <v>9</v>
      </c>
    </row>
    <row r="119" spans="2:11" ht="12.75">
      <c r="B119" s="160">
        <v>95</v>
      </c>
      <c r="C119" s="85"/>
      <c r="D119" s="85"/>
      <c r="E119" s="85"/>
      <c r="F119" s="85">
        <v>15</v>
      </c>
      <c r="G119" s="85">
        <v>14</v>
      </c>
      <c r="H119" s="85">
        <v>13</v>
      </c>
      <c r="I119" s="85">
        <v>12</v>
      </c>
      <c r="J119" s="85">
        <v>11</v>
      </c>
      <c r="K119" s="85">
        <v>10</v>
      </c>
    </row>
    <row r="120" spans="2:11" ht="12.75">
      <c r="B120" s="160">
        <v>100</v>
      </c>
      <c r="C120" s="85"/>
      <c r="D120" s="85"/>
      <c r="E120" s="85"/>
      <c r="F120" s="85"/>
      <c r="G120" s="85">
        <v>15</v>
      </c>
      <c r="H120" s="85">
        <v>14</v>
      </c>
      <c r="I120" s="85">
        <v>13</v>
      </c>
      <c r="J120" s="85">
        <v>12</v>
      </c>
      <c r="K120" s="85">
        <v>11</v>
      </c>
    </row>
    <row r="121" spans="2:11" ht="12.75">
      <c r="B121" s="160">
        <v>105</v>
      </c>
      <c r="C121" s="85"/>
      <c r="D121" s="85"/>
      <c r="E121" s="85"/>
      <c r="F121" s="85"/>
      <c r="G121" s="85"/>
      <c r="H121" s="85">
        <v>15</v>
      </c>
      <c r="I121" s="85">
        <v>14</v>
      </c>
      <c r="J121" s="85">
        <v>13</v>
      </c>
      <c r="K121" s="85">
        <v>12</v>
      </c>
    </row>
    <row r="122" spans="2:11" ht="12.75">
      <c r="B122" s="160">
        <v>110</v>
      </c>
      <c r="C122" s="85"/>
      <c r="D122" s="85"/>
      <c r="E122" s="85"/>
      <c r="F122" s="85"/>
      <c r="G122" s="85"/>
      <c r="H122" s="85"/>
      <c r="I122" s="85">
        <v>15</v>
      </c>
      <c r="J122" s="85">
        <v>14</v>
      </c>
      <c r="K122" s="85">
        <v>13</v>
      </c>
    </row>
    <row r="123" spans="2:11" ht="12.75">
      <c r="B123" s="160">
        <v>115</v>
      </c>
      <c r="C123" s="85"/>
      <c r="D123" s="85"/>
      <c r="E123" s="85"/>
      <c r="F123" s="85"/>
      <c r="G123" s="85"/>
      <c r="H123" s="85"/>
      <c r="I123" s="85"/>
      <c r="J123" s="85">
        <v>15</v>
      </c>
      <c r="K123" s="85">
        <v>14</v>
      </c>
    </row>
    <row r="124" spans="2:11" ht="12.75">
      <c r="B124" s="160">
        <v>120</v>
      </c>
      <c r="C124" s="85" t="s">
        <v>91</v>
      </c>
      <c r="D124" s="85"/>
      <c r="E124" s="85"/>
      <c r="F124" s="85"/>
      <c r="G124" s="85"/>
      <c r="H124" s="85"/>
      <c r="I124" s="85"/>
      <c r="J124" s="85"/>
      <c r="K124" s="85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Normal="80" zoomScaleSheetLayoutView="100" zoomScalePageLayoutView="0" workbookViewId="0" topLeftCell="A19">
      <selection activeCell="B26" sqref="B26:B35"/>
    </sheetView>
  </sheetViews>
  <sheetFormatPr defaultColWidth="9.140625" defaultRowHeight="12.75"/>
  <cols>
    <col min="1" max="1" width="2.8515625" style="127" customWidth="1"/>
    <col min="2" max="2" width="35.140625" style="127" customWidth="1"/>
    <col min="3" max="3" width="0.9921875" style="127" customWidth="1"/>
    <col min="4" max="4" width="34.57421875" style="127" customWidth="1"/>
    <col min="5" max="5" width="30.7109375" style="127" customWidth="1"/>
    <col min="6" max="16384" width="9.140625" style="127" customWidth="1"/>
  </cols>
  <sheetData>
    <row r="1" spans="1:5" ht="15.75">
      <c r="A1" s="133" t="str">
        <f ca="1">CELL("contents",INDIRECT("'"&amp;$D$4&amp;" gr.'!"&amp;ADDRESS(ROW(),COLUMN(),4)))</f>
        <v>2009 m. LIETUVOS BOULDERINGO TAURĖ. 6 Etapas - LUK</v>
      </c>
      <c r="B1" s="135"/>
      <c r="C1" s="135"/>
      <c r="D1" s="135"/>
      <c r="E1" s="135"/>
    </row>
    <row r="2" spans="1:5" ht="13.5" thickBot="1">
      <c r="A2" s="135"/>
      <c r="B2" s="135"/>
      <c r="C2" s="135"/>
      <c r="D2" s="135"/>
      <c r="E2" s="146"/>
    </row>
    <row r="3" spans="1:5" ht="16.5" customHeight="1">
      <c r="A3" s="135"/>
      <c r="B3" s="136" t="s">
        <v>64</v>
      </c>
      <c r="D3" s="137">
        <f ca="1">NOW()</f>
        <v>40170.71788402778</v>
      </c>
      <c r="E3" s="146"/>
    </row>
    <row r="4" spans="1:5" ht="16.5" customHeight="1" thickBot="1">
      <c r="A4" s="135"/>
      <c r="B4" s="138" t="s">
        <v>62</v>
      </c>
      <c r="D4" s="129" t="s">
        <v>27</v>
      </c>
      <c r="E4" s="146"/>
    </row>
    <row r="5" spans="1:5" ht="16.5" customHeight="1" thickBot="1">
      <c r="A5" s="135"/>
      <c r="B5" s="139" t="s">
        <v>63</v>
      </c>
      <c r="C5" s="805" t="s">
        <v>95</v>
      </c>
      <c r="D5" s="806"/>
      <c r="E5" s="146"/>
    </row>
    <row r="6" spans="1:5" ht="16.5" customHeight="1" thickBot="1">
      <c r="A6" s="135"/>
      <c r="B6" s="139" t="s">
        <v>65</v>
      </c>
      <c r="C6" s="805"/>
      <c r="D6" s="806"/>
      <c r="E6" s="146"/>
    </row>
    <row r="7" spans="1:5" ht="16.5" customHeight="1" thickBot="1">
      <c r="A7" s="135"/>
      <c r="B7" s="140" t="s">
        <v>70</v>
      </c>
      <c r="D7" s="141"/>
      <c r="E7" s="146"/>
    </row>
    <row r="8" spans="1:5" ht="13.5" customHeight="1">
      <c r="A8" s="135"/>
      <c r="B8" s="142"/>
      <c r="C8" s="142"/>
      <c r="D8" s="135"/>
      <c r="E8" s="135"/>
    </row>
    <row r="9" spans="1:6" ht="13.5" customHeight="1" thickBot="1">
      <c r="A9" s="135"/>
      <c r="B9" s="142"/>
      <c r="C9" s="142"/>
      <c r="D9" s="135"/>
      <c r="E9" s="135"/>
      <c r="F9" s="128"/>
    </row>
    <row r="10" spans="1:6" ht="16.5" thickBot="1">
      <c r="A10" s="135"/>
      <c r="B10" s="143" t="s">
        <v>66</v>
      </c>
      <c r="C10" s="135"/>
      <c r="D10" s="135"/>
      <c r="E10" s="135"/>
      <c r="F10" s="128"/>
    </row>
    <row r="11" spans="1:5" ht="13.5" customHeight="1" thickBot="1">
      <c r="A11" s="130" t="str">
        <f ca="1">IF((CELL("contents",INDIRECT("'"&amp;$D$4&amp;" gr.'!"&amp;ADDRESS(ROW(),COLUMN(),4))))=0,"",CELL("contents",INDIRECT("'"&amp;$D$4&amp;" gr.'!"&amp;ADDRESS(ROW(),COLUMN(),4))))</f>
        <v>Nr.</v>
      </c>
      <c r="B11" s="130" t="str">
        <f ca="1">IF((CELL("contents",INDIRECT("'"&amp;$D$4&amp;" gr.'!"&amp;ADDRESS(ROW(),COLUMN(),4))))=0,"",CELL("contents",INDIRECT("'"&amp;$D$4&amp;" gr.'!"&amp;ADDRESS(ROW(),COLUMN(),4))))</f>
        <v>Vardas</v>
      </c>
      <c r="C11" s="130"/>
      <c r="D11" s="144" t="s">
        <v>68</v>
      </c>
      <c r="E11" s="144" t="s">
        <v>69</v>
      </c>
    </row>
    <row r="12" spans="1:5" ht="24.75" customHeight="1">
      <c r="A12" s="131">
        <v>1</v>
      </c>
      <c r="B12" s="477" t="s">
        <v>137</v>
      </c>
      <c r="C12" s="131"/>
      <c r="D12" s="131"/>
      <c r="E12" s="131"/>
    </row>
    <row r="13" spans="1:5" ht="24.75" customHeight="1">
      <c r="A13" s="132">
        <v>2</v>
      </c>
      <c r="B13" s="477" t="s">
        <v>138</v>
      </c>
      <c r="C13" s="132"/>
      <c r="D13" s="132"/>
      <c r="E13" s="132"/>
    </row>
    <row r="14" spans="1:5" ht="24.75" customHeight="1">
      <c r="A14" s="132">
        <v>3</v>
      </c>
      <c r="B14" s="475" t="s">
        <v>172</v>
      </c>
      <c r="C14" s="132"/>
      <c r="D14" s="132"/>
      <c r="E14" s="132"/>
    </row>
    <row r="15" spans="1:5" ht="24.75" customHeight="1">
      <c r="A15" s="131">
        <v>4</v>
      </c>
      <c r="B15" s="477" t="s">
        <v>140</v>
      </c>
      <c r="C15" s="132"/>
      <c r="D15" s="132"/>
      <c r="E15" s="132"/>
    </row>
    <row r="16" spans="1:5" ht="24.75" customHeight="1">
      <c r="A16" s="132">
        <v>5</v>
      </c>
      <c r="B16" s="475" t="s">
        <v>173</v>
      </c>
      <c r="C16" s="132"/>
      <c r="D16" s="132"/>
      <c r="E16" s="132"/>
    </row>
    <row r="17" spans="1:5" ht="24.75" customHeight="1">
      <c r="A17" s="132">
        <v>6</v>
      </c>
      <c r="B17" s="477" t="s">
        <v>190</v>
      </c>
      <c r="C17" s="132"/>
      <c r="D17" s="132"/>
      <c r="E17" s="132"/>
    </row>
    <row r="18" spans="1:5" ht="24.75" customHeight="1">
      <c r="A18" s="131">
        <v>7</v>
      </c>
      <c r="B18" s="475" t="s">
        <v>175</v>
      </c>
      <c r="C18" s="132"/>
      <c r="D18" s="132"/>
      <c r="E18" s="132"/>
    </row>
    <row r="19" spans="1:5" ht="24.75" customHeight="1">
      <c r="A19" s="132">
        <v>8</v>
      </c>
      <c r="B19" s="477" t="s">
        <v>192</v>
      </c>
      <c r="C19" s="132"/>
      <c r="D19" s="132"/>
      <c r="E19" s="132"/>
    </row>
    <row r="20" spans="1:5" ht="24.75" customHeight="1">
      <c r="A20" s="132">
        <v>9</v>
      </c>
      <c r="B20" s="476" t="s">
        <v>198</v>
      </c>
      <c r="C20" s="132"/>
      <c r="D20" s="132"/>
      <c r="E20" s="132"/>
    </row>
    <row r="21" spans="1:5" ht="24.75" customHeight="1">
      <c r="A21" s="131">
        <v>10</v>
      </c>
      <c r="B21" s="475" t="s">
        <v>176</v>
      </c>
      <c r="C21" s="132"/>
      <c r="D21" s="132"/>
      <c r="E21" s="132"/>
    </row>
    <row r="22" spans="1:5" ht="24.75" customHeight="1">
      <c r="A22" s="132">
        <v>11</v>
      </c>
      <c r="B22" s="476" t="s">
        <v>212</v>
      </c>
      <c r="C22" s="132"/>
      <c r="D22" s="132"/>
      <c r="E22" s="132"/>
    </row>
    <row r="23" spans="1:5" ht="13.5" thickBot="1">
      <c r="A23" s="135"/>
      <c r="B23" s="135"/>
      <c r="C23" s="135"/>
      <c r="D23" s="135"/>
      <c r="E23" s="135"/>
    </row>
    <row r="24" spans="1:5" ht="16.5" thickBot="1">
      <c r="A24" s="135"/>
      <c r="B24" s="145" t="s">
        <v>67</v>
      </c>
      <c r="C24" s="135"/>
      <c r="D24" s="135"/>
      <c r="E24" s="135"/>
    </row>
    <row r="25" spans="1:5" ht="13.5" thickBot="1">
      <c r="A25" s="130">
        <f ca="1">IF((CELL("contents",INDIRECT("'"&amp;$D$4&amp;" gr.'!"&amp;ADDRESS(ROW(),COLUMN(),4))))=0,"",CELL("contents",INDIRECT("'"&amp;$D$4&amp;" gr.'!"&amp;ADDRESS(ROW(),COLUMN(),4))))</f>
        <v>15</v>
      </c>
      <c r="B25" s="130" t="str">
        <f ca="1">IF((CELL("contents",INDIRECT("'"&amp;$D$4&amp;" gr.'!"&amp;ADDRESS(ROW(),COLUMN(),4))))=0,"",CELL("contents",INDIRECT("'"&amp;$D$4&amp;" gr.'!"&amp;ADDRESS(ROW(),COLUMN(),4))))</f>
        <v>Marius Galaburda</v>
      </c>
      <c r="C25" s="130"/>
      <c r="D25" s="144" t="s">
        <v>68</v>
      </c>
      <c r="E25" s="144" t="s">
        <v>69</v>
      </c>
    </row>
    <row r="26" spans="1:5" ht="24.75" customHeight="1">
      <c r="A26" s="131">
        <v>1</v>
      </c>
      <c r="B26" s="475" t="s">
        <v>170</v>
      </c>
      <c r="C26" s="131"/>
      <c r="D26" s="131"/>
      <c r="E26" s="131"/>
    </row>
    <row r="27" spans="1:5" ht="24.75" customHeight="1">
      <c r="A27" s="132">
        <v>2</v>
      </c>
      <c r="B27" s="477" t="s">
        <v>136</v>
      </c>
      <c r="C27" s="132"/>
      <c r="D27" s="132"/>
      <c r="E27" s="132"/>
    </row>
    <row r="28" spans="1:5" ht="24.75" customHeight="1">
      <c r="A28" s="131">
        <v>3</v>
      </c>
      <c r="B28" s="477" t="s">
        <v>187</v>
      </c>
      <c r="C28" s="132"/>
      <c r="D28" s="132"/>
      <c r="E28" s="132"/>
    </row>
    <row r="29" spans="1:5" ht="24.75" customHeight="1">
      <c r="A29" s="132">
        <v>4</v>
      </c>
      <c r="B29" s="477" t="s">
        <v>145</v>
      </c>
      <c r="C29" s="132">
        <f ca="1">IF((CELL("contents",INDIRECT("'"&amp;$D$4&amp;" gr.'!"&amp;ADDRESS(ROW(),COLUMN(),4))))=0,"",CELL("contents",INDIRECT("'"&amp;$D$4&amp;" gr.'!"&amp;ADDRESS(ROW(),COLUMN(),4))))</f>
      </c>
      <c r="D29" s="132"/>
      <c r="E29" s="132"/>
    </row>
    <row r="30" spans="1:5" ht="24.75" customHeight="1">
      <c r="A30" s="131">
        <v>5</v>
      </c>
      <c r="B30" s="477" t="s">
        <v>188</v>
      </c>
      <c r="C30" s="132">
        <f ca="1">IF((CELL("contents",INDIRECT("'"&amp;$D$4&amp;" gr.'!"&amp;ADDRESS(ROW(),COLUMN(),4))))=0,"",CELL("contents",INDIRECT("'"&amp;$D$4&amp;" gr.'!"&amp;ADDRESS(ROW(),COLUMN(),4))))</f>
      </c>
      <c r="D30" s="132"/>
      <c r="E30" s="132"/>
    </row>
    <row r="31" spans="1:5" ht="24.75" customHeight="1">
      <c r="A31" s="132">
        <v>6</v>
      </c>
      <c r="B31" s="476" t="s">
        <v>210</v>
      </c>
      <c r="C31" s="132">
        <f ca="1">IF((CELL("contents",INDIRECT("'"&amp;$D$4&amp;" gr.'!"&amp;ADDRESS(ROW(),COLUMN(),4))))=0,"",CELL("contents",INDIRECT("'"&amp;$D$4&amp;" gr.'!"&amp;ADDRESS(ROW(),COLUMN(),4))))</f>
      </c>
      <c r="D31" s="132"/>
      <c r="E31" s="132"/>
    </row>
    <row r="32" spans="1:5" ht="24.75" customHeight="1">
      <c r="A32" s="131">
        <v>7</v>
      </c>
      <c r="B32" s="477" t="s">
        <v>141</v>
      </c>
      <c r="C32" s="132"/>
      <c r="D32" s="132"/>
      <c r="E32" s="132"/>
    </row>
    <row r="33" spans="1:5" ht="24.75" customHeight="1">
      <c r="A33" s="132">
        <v>8</v>
      </c>
      <c r="B33" s="477" t="s">
        <v>143</v>
      </c>
      <c r="C33" s="132"/>
      <c r="D33" s="132"/>
      <c r="E33" s="132"/>
    </row>
    <row r="34" spans="1:5" ht="24.75" customHeight="1">
      <c r="A34" s="131">
        <v>9</v>
      </c>
      <c r="B34" s="477" t="s">
        <v>146</v>
      </c>
      <c r="C34" s="132"/>
      <c r="D34" s="132"/>
      <c r="E34" s="132"/>
    </row>
    <row r="35" spans="1:5" ht="24.75" customHeight="1">
      <c r="A35" s="131">
        <v>10</v>
      </c>
      <c r="B35" s="477" t="s">
        <v>127</v>
      </c>
      <c r="C35" s="132"/>
      <c r="D35" s="132"/>
      <c r="E35" s="132"/>
    </row>
    <row r="36" ht="12.75">
      <c r="B36" s="458"/>
    </row>
    <row r="37" ht="11.25" customHeight="1">
      <c r="B37" s="461"/>
    </row>
    <row r="38" ht="12.75">
      <c r="B38" s="458"/>
    </row>
    <row r="39" ht="11.25" customHeight="1">
      <c r="B39" s="458"/>
    </row>
    <row r="40" ht="12.75">
      <c r="B40" s="463"/>
    </row>
    <row r="41" ht="11.25" customHeight="1">
      <c r="B41" s="463"/>
    </row>
    <row r="43" ht="11.25" customHeight="1"/>
    <row r="44" ht="13.5" customHeight="1"/>
  </sheetData>
  <sheetProtection selectLockedCells="1"/>
  <mergeCells count="2">
    <mergeCell ref="C5:D5"/>
    <mergeCell ref="C6:D6"/>
  </mergeCells>
  <printOptions/>
  <pageMargins left="0.5513888888888889" right="0.19652777777777777" top="0.33" bottom="0.5902777777777778" header="0.36" footer="0.5118055555555556"/>
  <pageSetup fitToHeight="0" fitToWidth="1" horizontalDpi="300" verticalDpi="3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4">
      <selection activeCell="A24" sqref="A24:IV32"/>
    </sheetView>
  </sheetViews>
  <sheetFormatPr defaultColWidth="9.140625" defaultRowHeight="12.75"/>
  <cols>
    <col min="1" max="1" width="125.28125" style="479" customWidth="1"/>
  </cols>
  <sheetData>
    <row r="1" s="479" customFormat="1" ht="99.75" customHeight="1">
      <c r="A1" s="478" t="s">
        <v>214</v>
      </c>
    </row>
    <row r="2" s="479" customFormat="1" ht="99.75" customHeight="1">
      <c r="A2" s="478" t="s">
        <v>247</v>
      </c>
    </row>
    <row r="3" s="479" customFormat="1" ht="99.75" customHeight="1">
      <c r="A3" s="478" t="s">
        <v>161</v>
      </c>
    </row>
    <row r="4" s="479" customFormat="1" ht="99.75" customHeight="1">
      <c r="A4" s="478" t="s">
        <v>254</v>
      </c>
    </row>
    <row r="5" s="479" customFormat="1" ht="99.75" customHeight="1">
      <c r="A5" s="478" t="s">
        <v>148</v>
      </c>
    </row>
    <row r="6" s="479" customFormat="1" ht="99.75" customHeight="1">
      <c r="A6" s="478" t="s">
        <v>261</v>
      </c>
    </row>
    <row r="7" s="479" customFormat="1" ht="99.75" customHeight="1">
      <c r="A7" s="478" t="s">
        <v>263</v>
      </c>
    </row>
    <row r="8" s="479" customFormat="1" ht="99.75" customHeight="1">
      <c r="A8" s="478" t="s">
        <v>259</v>
      </c>
    </row>
    <row r="9" s="479" customFormat="1" ht="99.75" customHeight="1">
      <c r="A9" s="480" t="s">
        <v>262</v>
      </c>
    </row>
    <row r="10" s="479" customFormat="1" ht="99.75" customHeight="1">
      <c r="A10" s="478" t="s">
        <v>260</v>
      </c>
    </row>
    <row r="11" s="479" customFormat="1" ht="99.75" customHeight="1">
      <c r="A11" s="480" t="s">
        <v>182</v>
      </c>
    </row>
    <row r="12" s="479" customFormat="1" ht="99.75" customHeight="1">
      <c r="A12" s="478" t="s">
        <v>222</v>
      </c>
    </row>
    <row r="13" s="479" customFormat="1" ht="99.75" customHeight="1">
      <c r="A13" s="478" t="s">
        <v>248</v>
      </c>
    </row>
    <row r="14" s="479" customFormat="1" ht="99.75" customHeight="1">
      <c r="A14" s="478" t="s">
        <v>184</v>
      </c>
    </row>
    <row r="15" s="479" customFormat="1" ht="99.75" customHeight="1">
      <c r="A15" s="478" t="s">
        <v>132</v>
      </c>
    </row>
    <row r="16" s="479" customFormat="1" ht="99.75" customHeight="1">
      <c r="A16" s="478" t="s">
        <v>134</v>
      </c>
    </row>
    <row r="17" s="479" customFormat="1" ht="99.75" customHeight="1">
      <c r="A17" s="480" t="s">
        <v>277</v>
      </c>
    </row>
    <row r="18" s="479" customFormat="1" ht="99.75" customHeight="1">
      <c r="A18" s="478" t="s">
        <v>278</v>
      </c>
    </row>
    <row r="19" s="479" customFormat="1" ht="99.75" customHeight="1">
      <c r="A19" s="478" t="s">
        <v>279</v>
      </c>
    </row>
    <row r="20" s="479" customFormat="1" ht="99.75" customHeight="1">
      <c r="A20" s="478" t="s">
        <v>240</v>
      </c>
    </row>
    <row r="21" s="479" customFormat="1" ht="99.75" customHeight="1">
      <c r="A21" s="478" t="s">
        <v>177</v>
      </c>
    </row>
    <row r="22" s="479" customFormat="1" ht="99.75" customHeight="1">
      <c r="A22" s="478" t="s">
        <v>178</v>
      </c>
    </row>
    <row r="23" s="479" customFormat="1" ht="99.75" customHeight="1">
      <c r="A23" s="478" t="s">
        <v>162</v>
      </c>
    </row>
    <row r="24" ht="99.75" customHeight="1">
      <c r="A24" s="478" t="s">
        <v>264</v>
      </c>
    </row>
    <row r="25" ht="99.75" customHeight="1">
      <c r="A25" s="478" t="s">
        <v>152</v>
      </c>
    </row>
    <row r="26" ht="99.75" customHeight="1">
      <c r="A26" s="478" t="s">
        <v>199</v>
      </c>
    </row>
    <row r="27" ht="99.75" customHeight="1">
      <c r="A27" s="478" t="s">
        <v>200</v>
      </c>
    </row>
    <row r="28" ht="99.75" customHeight="1">
      <c r="A28" s="478" t="s">
        <v>203</v>
      </c>
    </row>
    <row r="29" ht="99.75" customHeight="1">
      <c r="A29" s="478" t="s">
        <v>204</v>
      </c>
    </row>
    <row r="30" ht="99.75" customHeight="1">
      <c r="A30" s="478" t="s">
        <v>205</v>
      </c>
    </row>
    <row r="31" ht="99.75" customHeight="1">
      <c r="A31" s="478" t="s">
        <v>131</v>
      </c>
    </row>
    <row r="32" ht="99.75" customHeight="1">
      <c r="A32" s="478" t="s">
        <v>207</v>
      </c>
    </row>
  </sheetData>
  <sheetProtection/>
  <printOptions/>
  <pageMargins left="0.7" right="0.7" top="0.12" bottom="0.2" header="0.12" footer="0.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20" sqref="B20:B28"/>
    </sheetView>
  </sheetViews>
  <sheetFormatPr defaultColWidth="9.140625" defaultRowHeight="12.75"/>
  <cols>
    <col min="1" max="1" width="17.140625" style="0" customWidth="1"/>
    <col min="2" max="2" width="30.28125" style="0" bestFit="1" customWidth="1"/>
  </cols>
  <sheetData>
    <row r="1" ht="20.25">
      <c r="A1" s="586" t="s">
        <v>288</v>
      </c>
    </row>
    <row r="3" spans="1:7" ht="12.75">
      <c r="A3" s="450" t="s">
        <v>286</v>
      </c>
      <c r="B3" s="119">
        <v>0.002777777777777778</v>
      </c>
      <c r="C3" s="450" t="s">
        <v>287</v>
      </c>
      <c r="G3" s="119">
        <f>B3*9</f>
        <v>0.025</v>
      </c>
    </row>
    <row r="6" spans="1:3" ht="12.75">
      <c r="A6" s="584">
        <v>0.7152777777777778</v>
      </c>
      <c r="B6" t="s">
        <v>224</v>
      </c>
      <c r="C6" s="450" t="s">
        <v>118</v>
      </c>
    </row>
    <row r="7" spans="1:2" ht="12.75">
      <c r="A7" s="585">
        <f>A6+$B$3</f>
        <v>0.7180555555555556</v>
      </c>
      <c r="B7" t="s">
        <v>231</v>
      </c>
    </row>
    <row r="8" spans="1:2" ht="12.75">
      <c r="A8" s="585">
        <f aca="true" t="shared" si="0" ref="A8:A28">A7+$B$3</f>
        <v>0.7208333333333333</v>
      </c>
      <c r="B8" t="s">
        <v>249</v>
      </c>
    </row>
    <row r="9" spans="1:3" ht="12.75">
      <c r="A9" s="590">
        <f t="shared" si="0"/>
        <v>0.7236111111111111</v>
      </c>
      <c r="B9" s="484" t="s">
        <v>208</v>
      </c>
      <c r="C9" s="484"/>
    </row>
    <row r="10" spans="1:3" ht="12.75">
      <c r="A10" s="585">
        <f t="shared" si="0"/>
        <v>0.7263888888888889</v>
      </c>
      <c r="B10" t="s">
        <v>151</v>
      </c>
      <c r="C10" t="s">
        <v>101</v>
      </c>
    </row>
    <row r="11" spans="1:2" ht="12.75">
      <c r="A11" s="585">
        <f t="shared" si="0"/>
        <v>0.7291666666666666</v>
      </c>
      <c r="B11" t="s">
        <v>215</v>
      </c>
    </row>
    <row r="12" spans="1:2" ht="12.75">
      <c r="A12" s="585">
        <f t="shared" si="0"/>
        <v>0.7319444444444444</v>
      </c>
      <c r="B12" t="s">
        <v>129</v>
      </c>
    </row>
    <row r="13" spans="1:3" ht="13.5" thickBot="1">
      <c r="A13" s="591">
        <f t="shared" si="0"/>
        <v>0.7347222222222222</v>
      </c>
      <c r="B13" s="592" t="s">
        <v>290</v>
      </c>
      <c r="C13" s="593"/>
    </row>
    <row r="14" spans="1:3" ht="13.5" thickTop="1">
      <c r="A14" s="585">
        <f t="shared" si="0"/>
        <v>0.7374999999999999</v>
      </c>
      <c r="B14" s="450" t="s">
        <v>292</v>
      </c>
      <c r="C14" s="450" t="s">
        <v>291</v>
      </c>
    </row>
    <row r="15" spans="1:3" ht="12.75">
      <c r="A15" s="590">
        <f t="shared" si="0"/>
        <v>0.7402777777777777</v>
      </c>
      <c r="B15" s="594" t="s">
        <v>293</v>
      </c>
      <c r="C15" s="594" t="s">
        <v>291</v>
      </c>
    </row>
    <row r="16" spans="1:3" ht="12.75">
      <c r="A16" s="585">
        <f t="shared" si="0"/>
        <v>0.7430555555555555</v>
      </c>
      <c r="B16" t="s">
        <v>229</v>
      </c>
      <c r="C16" t="s">
        <v>119</v>
      </c>
    </row>
    <row r="17" spans="1:2" ht="12.75">
      <c r="A17" s="585">
        <f t="shared" si="0"/>
        <v>0.7458333333333332</v>
      </c>
      <c r="B17" t="s">
        <v>242</v>
      </c>
    </row>
    <row r="18" spans="1:2" ht="12.75">
      <c r="A18" s="585">
        <f t="shared" si="0"/>
        <v>0.748611111111111</v>
      </c>
      <c r="B18" t="s">
        <v>185</v>
      </c>
    </row>
    <row r="19" spans="1:3" ht="12.75">
      <c r="A19" s="590">
        <f t="shared" si="0"/>
        <v>0.7513888888888888</v>
      </c>
      <c r="B19" s="484" t="s">
        <v>154</v>
      </c>
      <c r="C19" s="484"/>
    </row>
    <row r="20" spans="1:3" ht="12.75">
      <c r="A20" s="585">
        <f t="shared" si="0"/>
        <v>0.7541666666666665</v>
      </c>
      <c r="B20" t="s">
        <v>219</v>
      </c>
      <c r="C20" t="s">
        <v>120</v>
      </c>
    </row>
    <row r="21" spans="1:2" ht="12.75">
      <c r="A21" s="585">
        <f t="shared" si="0"/>
        <v>0.7569444444444443</v>
      </c>
      <c r="B21" t="s">
        <v>225</v>
      </c>
    </row>
    <row r="22" spans="1:2" ht="12.75">
      <c r="A22" s="585">
        <f t="shared" si="0"/>
        <v>0.7597222222222221</v>
      </c>
      <c r="B22" t="s">
        <v>220</v>
      </c>
    </row>
    <row r="23" spans="1:2" ht="12.75">
      <c r="A23" s="585">
        <f t="shared" si="0"/>
        <v>0.7624999999999998</v>
      </c>
      <c r="B23" t="s">
        <v>150</v>
      </c>
    </row>
    <row r="24" spans="1:2" ht="12.75">
      <c r="A24" s="585">
        <f t="shared" si="0"/>
        <v>0.7652777777777776</v>
      </c>
      <c r="B24" t="s">
        <v>258</v>
      </c>
    </row>
    <row r="25" spans="1:2" ht="12.75">
      <c r="A25" s="585">
        <f t="shared" si="0"/>
        <v>0.7680555555555554</v>
      </c>
      <c r="B25" t="s">
        <v>257</v>
      </c>
    </row>
    <row r="26" spans="1:2" ht="12.75">
      <c r="A26" s="585">
        <f t="shared" si="0"/>
        <v>0.7708333333333331</v>
      </c>
      <c r="B26" t="s">
        <v>232</v>
      </c>
    </row>
    <row r="27" spans="1:2" ht="12.75">
      <c r="A27" s="585">
        <f t="shared" si="0"/>
        <v>0.7736111111111109</v>
      </c>
      <c r="B27" t="s">
        <v>223</v>
      </c>
    </row>
    <row r="28" spans="1:2" ht="12.75">
      <c r="A28" s="585">
        <f t="shared" si="0"/>
        <v>0.7763888888888887</v>
      </c>
      <c r="B28" t="s">
        <v>149</v>
      </c>
    </row>
    <row r="29" spans="1:3" ht="12.75">
      <c r="A29" s="587">
        <f>A28+G3</f>
        <v>0.8013888888888887</v>
      </c>
      <c r="B29" s="588" t="s">
        <v>289</v>
      </c>
      <c r="C29" s="58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85.8515625" style="0" bestFit="1" customWidth="1"/>
  </cols>
  <sheetData>
    <row r="1" ht="409.5">
      <c r="A1" s="597">
        <v>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46">
      <selection activeCell="E78" sqref="E78"/>
    </sheetView>
  </sheetViews>
  <sheetFormatPr defaultColWidth="9.140625" defaultRowHeight="12.75" outlineLevelRow="1"/>
  <cols>
    <col min="1" max="1" width="5.00390625" style="0" customWidth="1"/>
    <col min="2" max="2" width="4.7109375" style="0" customWidth="1"/>
    <col min="3" max="3" width="4.140625" style="0" customWidth="1"/>
    <col min="4" max="4" width="0.5625" style="0" customWidth="1"/>
    <col min="5" max="5" width="38.140625" style="0" customWidth="1"/>
    <col min="6" max="6" width="9.8515625" style="0" bestFit="1" customWidth="1"/>
    <col min="8" max="8" width="5.140625" style="0" bestFit="1" customWidth="1"/>
    <col min="9" max="9" width="6.28125" style="0" bestFit="1" customWidth="1"/>
    <col min="10" max="10" width="16.421875" style="0" customWidth="1"/>
  </cols>
  <sheetData>
    <row r="1" ht="16.5" thickBot="1">
      <c r="B1" s="303" t="str">
        <f>programa!A1</f>
        <v>2009 m. LIETUVOS BOULDERINGO TAURĖ. 6 Etapas - LUK</v>
      </c>
    </row>
    <row r="2" spans="14:15" ht="13.5" thickBot="1">
      <c r="N2" t="s">
        <v>80</v>
      </c>
      <c r="O2" s="155">
        <f ca="1">YEAR(NOW())</f>
        <v>2009</v>
      </c>
    </row>
    <row r="3" spans="1:4" ht="13.5" thickBot="1">
      <c r="A3" t="s">
        <v>98</v>
      </c>
      <c r="B3" t="s">
        <v>100</v>
      </c>
      <c r="C3" t="s">
        <v>99</v>
      </c>
      <c r="D3" s="158" t="s">
        <v>85</v>
      </c>
    </row>
    <row r="4" spans="1:17" ht="12.75">
      <c r="A4" s="304" t="s">
        <v>97</v>
      </c>
      <c r="B4">
        <f>COUNTIF(B23:B60,"+")</f>
        <v>0</v>
      </c>
      <c r="C4" s="158" t="s">
        <v>11</v>
      </c>
      <c r="D4" s="148"/>
      <c r="E4" s="148" t="s">
        <v>128</v>
      </c>
      <c r="F4" s="147" t="s">
        <v>71</v>
      </c>
      <c r="G4" s="147" t="s">
        <v>72</v>
      </c>
      <c r="H4" s="147" t="s">
        <v>78</v>
      </c>
      <c r="I4" s="147" t="s">
        <v>74</v>
      </c>
      <c r="J4" s="147" t="s">
        <v>73</v>
      </c>
      <c r="N4" s="305" t="s">
        <v>74</v>
      </c>
      <c r="O4" s="306" t="s">
        <v>81</v>
      </c>
      <c r="P4" s="156" t="s">
        <v>82</v>
      </c>
      <c r="Q4" s="304" t="s">
        <v>96</v>
      </c>
    </row>
    <row r="5" spans="14:17" ht="12.75" hidden="1" outlineLevel="1">
      <c r="N5" s="362" t="str">
        <f ca="1">IF((YEAR(NOW())-O5)&gt;=18,"A",IF((YEAR(NOW())-O5)&gt;=15,"C",IF((YEAR(NOW())-O5)&gt;=12,"D","E")))</f>
        <v>E</v>
      </c>
      <c r="O5" s="363">
        <v>2001</v>
      </c>
      <c r="P5" s="364">
        <f ca="1">YEAR(NOW())-O5</f>
        <v>8</v>
      </c>
      <c r="Q5" s="89">
        <v>5</v>
      </c>
    </row>
    <row r="6" spans="14:17" ht="12.75" hidden="1" outlineLevel="1">
      <c r="N6" s="362" t="str">
        <f aca="true" ca="1" t="shared" si="0" ref="N6:N20">IF((YEAR(NOW())-O6)&gt;=18,"A",IF((YEAR(NOW())-O6)&gt;=15,"C",IF((YEAR(NOW())-O6)&gt;=12,"D","E")))</f>
        <v>E</v>
      </c>
      <c r="O6" s="363">
        <v>2000</v>
      </c>
      <c r="P6" s="364">
        <f aca="true" ca="1" t="shared" si="1" ref="P6:P20">YEAR(NOW())-O6</f>
        <v>9</v>
      </c>
      <c r="Q6" s="89">
        <v>5</v>
      </c>
    </row>
    <row r="7" spans="14:17" ht="12.75" hidden="1" outlineLevel="1">
      <c r="N7" s="362" t="str">
        <f ca="1" t="shared" si="0"/>
        <v>E</v>
      </c>
      <c r="O7" s="363">
        <v>1999</v>
      </c>
      <c r="P7" s="364">
        <f ca="1" t="shared" si="1"/>
        <v>10</v>
      </c>
      <c r="Q7" s="89">
        <v>5</v>
      </c>
    </row>
    <row r="8" spans="14:17" ht="12.75" hidden="1" outlineLevel="1">
      <c r="N8" s="362" t="str">
        <f ca="1" t="shared" si="0"/>
        <v>E</v>
      </c>
      <c r="O8" s="363">
        <v>1998</v>
      </c>
      <c r="P8" s="364">
        <f ca="1" t="shared" si="1"/>
        <v>11</v>
      </c>
      <c r="Q8" s="89">
        <v>5</v>
      </c>
    </row>
    <row r="9" spans="14:17" ht="12.75" hidden="1" outlineLevel="1">
      <c r="N9" s="362" t="str">
        <f ca="1" t="shared" si="0"/>
        <v>D</v>
      </c>
      <c r="O9" s="363">
        <v>1997</v>
      </c>
      <c r="P9" s="364">
        <f ca="1" t="shared" si="1"/>
        <v>12</v>
      </c>
      <c r="Q9" s="89">
        <v>10</v>
      </c>
    </row>
    <row r="10" spans="14:17" ht="12.75" hidden="1" outlineLevel="1">
      <c r="N10" s="362" t="str">
        <f ca="1" t="shared" si="0"/>
        <v>D</v>
      </c>
      <c r="O10" s="363">
        <v>1996</v>
      </c>
      <c r="P10" s="364">
        <f ca="1" t="shared" si="1"/>
        <v>13</v>
      </c>
      <c r="Q10" s="89">
        <v>10</v>
      </c>
    </row>
    <row r="11" spans="14:17" ht="12.75" hidden="1" outlineLevel="1">
      <c r="N11" s="362" t="str">
        <f ca="1" t="shared" si="0"/>
        <v>D</v>
      </c>
      <c r="O11" s="363">
        <v>1995</v>
      </c>
      <c r="P11" s="364">
        <f ca="1" t="shared" si="1"/>
        <v>14</v>
      </c>
      <c r="Q11" s="89">
        <v>10</v>
      </c>
    </row>
    <row r="12" spans="14:17" ht="12.75" hidden="1" outlineLevel="1">
      <c r="N12" s="362" t="str">
        <f ca="1" t="shared" si="0"/>
        <v>C</v>
      </c>
      <c r="O12" s="363">
        <v>1994</v>
      </c>
      <c r="P12" s="364">
        <f ca="1" t="shared" si="1"/>
        <v>15</v>
      </c>
      <c r="Q12" s="89">
        <v>10</v>
      </c>
    </row>
    <row r="13" spans="14:17" ht="12.75" hidden="1" outlineLevel="1">
      <c r="N13" s="362" t="str">
        <f ca="1" t="shared" si="0"/>
        <v>C</v>
      </c>
      <c r="O13" s="363">
        <v>1993</v>
      </c>
      <c r="P13" s="364">
        <f ca="1" t="shared" si="1"/>
        <v>16</v>
      </c>
      <c r="Q13" s="89">
        <v>10</v>
      </c>
    </row>
    <row r="14" spans="14:17" ht="12.75" hidden="1" outlineLevel="1">
      <c r="N14" s="362" t="str">
        <f ca="1" t="shared" si="0"/>
        <v>C</v>
      </c>
      <c r="O14" s="363">
        <v>1992</v>
      </c>
      <c r="P14" s="364">
        <f ca="1" t="shared" si="1"/>
        <v>17</v>
      </c>
      <c r="Q14" s="89">
        <v>10</v>
      </c>
    </row>
    <row r="15" spans="14:17" ht="12.75" hidden="1" outlineLevel="1">
      <c r="N15" s="362" t="str">
        <f ca="1" t="shared" si="0"/>
        <v>A</v>
      </c>
      <c r="O15" s="363">
        <v>1991</v>
      </c>
      <c r="P15" s="364">
        <f ca="1" t="shared" si="1"/>
        <v>18</v>
      </c>
      <c r="Q15" s="89">
        <v>15</v>
      </c>
    </row>
    <row r="16" spans="14:17" ht="12.75" hidden="1" outlineLevel="1">
      <c r="N16" s="362" t="str">
        <f ca="1" t="shared" si="0"/>
        <v>A</v>
      </c>
      <c r="O16" s="363">
        <v>1990</v>
      </c>
      <c r="P16" s="364">
        <f ca="1" t="shared" si="1"/>
        <v>19</v>
      </c>
      <c r="Q16" s="89">
        <v>15</v>
      </c>
    </row>
    <row r="17" spans="14:17" ht="12.75" hidden="1" outlineLevel="1">
      <c r="N17" s="362" t="str">
        <f ca="1" t="shared" si="0"/>
        <v>A</v>
      </c>
      <c r="O17" s="363">
        <v>1989</v>
      </c>
      <c r="P17" s="364">
        <f ca="1" t="shared" si="1"/>
        <v>20</v>
      </c>
      <c r="Q17" s="89">
        <v>15</v>
      </c>
    </row>
    <row r="18" spans="14:17" ht="12.75" hidden="1" outlineLevel="1">
      <c r="N18" s="362" t="str">
        <f ca="1" t="shared" si="0"/>
        <v>A</v>
      </c>
      <c r="O18" s="363">
        <v>1988</v>
      </c>
      <c r="P18" s="364">
        <f ca="1" t="shared" si="1"/>
        <v>21</v>
      </c>
      <c r="Q18" s="89">
        <v>15</v>
      </c>
    </row>
    <row r="19" spans="14:18" ht="12.75" hidden="1" outlineLevel="1">
      <c r="N19" s="362" t="str">
        <f ca="1" t="shared" si="0"/>
        <v>A</v>
      </c>
      <c r="O19" s="363">
        <v>1987</v>
      </c>
      <c r="P19" s="364">
        <f ca="1" t="shared" si="1"/>
        <v>22</v>
      </c>
      <c r="Q19" s="89">
        <v>15</v>
      </c>
      <c r="R19" s="308" t="s">
        <v>26</v>
      </c>
    </row>
    <row r="20" spans="14:18" ht="13.5" hidden="1" outlineLevel="1" thickBot="1">
      <c r="N20" s="362" t="str">
        <f ca="1" t="shared" si="0"/>
        <v>A</v>
      </c>
      <c r="O20" s="365">
        <v>1986</v>
      </c>
      <c r="P20" s="366">
        <f ca="1" t="shared" si="1"/>
        <v>23</v>
      </c>
      <c r="Q20" s="89">
        <v>15</v>
      </c>
      <c r="R20" s="307">
        <v>8</v>
      </c>
    </row>
    <row r="21" ht="12.75" collapsed="1">
      <c r="D21" s="158"/>
    </row>
    <row r="22" spans="1:10" ht="12.75">
      <c r="A22" s="304" t="s">
        <v>97</v>
      </c>
      <c r="B22">
        <f>COUNTIF(B36:B81,"+")</f>
        <v>0</v>
      </c>
      <c r="C22" s="158" t="s">
        <v>11</v>
      </c>
      <c r="D22" s="148"/>
      <c r="E22" s="148" t="s">
        <v>128</v>
      </c>
      <c r="F22" s="147" t="s">
        <v>71</v>
      </c>
      <c r="G22" s="147" t="s">
        <v>72</v>
      </c>
      <c r="H22" s="147" t="s">
        <v>78</v>
      </c>
      <c r="I22" s="147" t="s">
        <v>74</v>
      </c>
      <c r="J22" s="147" t="s">
        <v>73</v>
      </c>
    </row>
    <row r="23" spans="1:10" ht="12.75" hidden="1" outlineLevel="1">
      <c r="A23" s="451"/>
      <c r="B23" s="451">
        <v>1</v>
      </c>
      <c r="C23" s="451">
        <v>2</v>
      </c>
      <c r="D23" s="457"/>
      <c r="E23" s="460" t="s">
        <v>215</v>
      </c>
      <c r="F23" s="453">
        <v>1989</v>
      </c>
      <c r="G23" s="461"/>
      <c r="H23" s="455" t="s">
        <v>0</v>
      </c>
      <c r="I23" s="451" t="str">
        <f aca="true" ca="1" t="shared" si="2" ref="I23:I45">IF((YEAR(NOW())-F23)&gt;=18,"A",IF((YEAR(NOW())-F23)&gt;=15,"C",IF((YEAR(NOW())-F23)&gt;=12,"D",IF((YEAR(NOW())-F23)&gt;=9,"E","F"))))&amp;H23</f>
        <v>AF</v>
      </c>
      <c r="J23" s="461"/>
    </row>
    <row r="24" spans="1:10" ht="12.75" hidden="1" outlineLevel="1">
      <c r="A24" s="451"/>
      <c r="B24" s="451">
        <v>1</v>
      </c>
      <c r="C24" s="451">
        <v>3</v>
      </c>
      <c r="D24" s="472" t="s">
        <v>25</v>
      </c>
      <c r="E24" s="473" t="s">
        <v>269</v>
      </c>
      <c r="F24" s="453">
        <v>1988</v>
      </c>
      <c r="G24" s="454" t="s">
        <v>76</v>
      </c>
      <c r="H24" s="455" t="s">
        <v>0</v>
      </c>
      <c r="I24" s="451" t="str">
        <f ca="1" t="shared" si="2"/>
        <v>AF</v>
      </c>
      <c r="J24" s="461"/>
    </row>
    <row r="25" spans="1:10" ht="12.75" hidden="1" outlineLevel="1">
      <c r="A25" s="451"/>
      <c r="B25" s="451">
        <v>1</v>
      </c>
      <c r="C25" s="451">
        <v>2</v>
      </c>
      <c r="D25" s="457"/>
      <c r="E25" s="460" t="s">
        <v>268</v>
      </c>
      <c r="F25" s="453">
        <v>1989</v>
      </c>
      <c r="G25" s="461"/>
      <c r="H25" s="455" t="s">
        <v>0</v>
      </c>
      <c r="I25" s="451" t="str">
        <f ca="1" t="shared" si="2"/>
        <v>AF</v>
      </c>
      <c r="J25" s="461"/>
    </row>
    <row r="26" spans="1:10" ht="12.75" hidden="1" outlineLevel="1">
      <c r="A26" s="451"/>
      <c r="B26" s="451">
        <v>1</v>
      </c>
      <c r="C26" s="451">
        <v>6</v>
      </c>
      <c r="D26" s="457" t="s">
        <v>25</v>
      </c>
      <c r="E26" s="463" t="s">
        <v>151</v>
      </c>
      <c r="F26" s="464">
        <v>1979</v>
      </c>
      <c r="G26" s="459" t="s">
        <v>76</v>
      </c>
      <c r="H26" s="455" t="s">
        <v>0</v>
      </c>
      <c r="I26" s="451" t="str">
        <f ca="1" t="shared" si="2"/>
        <v>AF</v>
      </c>
      <c r="J26" s="456" t="s">
        <v>114</v>
      </c>
    </row>
    <row r="27" spans="1:10" ht="12.75" hidden="1" outlineLevel="1">
      <c r="A27" s="451"/>
      <c r="B27" s="451">
        <v>1</v>
      </c>
      <c r="C27" s="451">
        <v>7</v>
      </c>
      <c r="D27" s="457"/>
      <c r="E27" s="463" t="s">
        <v>226</v>
      </c>
      <c r="F27" s="453">
        <v>1991</v>
      </c>
      <c r="G27" s="461"/>
      <c r="H27" s="455" t="s">
        <v>0</v>
      </c>
      <c r="I27" s="451" t="str">
        <f ca="1" t="shared" si="2"/>
        <v>AF</v>
      </c>
      <c r="J27" s="461"/>
    </row>
    <row r="28" spans="1:10" ht="12.75" hidden="1" outlineLevel="1">
      <c r="A28" s="451"/>
      <c r="B28" s="451">
        <v>1</v>
      </c>
      <c r="C28" s="451">
        <v>8</v>
      </c>
      <c r="D28" s="457"/>
      <c r="E28" s="463" t="s">
        <v>221</v>
      </c>
      <c r="F28" s="453">
        <v>1988</v>
      </c>
      <c r="G28" s="461"/>
      <c r="H28" s="455" t="s">
        <v>0</v>
      </c>
      <c r="I28" s="451" t="str">
        <f ca="1" t="shared" si="2"/>
        <v>AF</v>
      </c>
      <c r="J28" s="461"/>
    </row>
    <row r="29" spans="1:10" ht="12.75" hidden="1" outlineLevel="1">
      <c r="A29" s="451"/>
      <c r="B29" s="451">
        <v>1</v>
      </c>
      <c r="C29" s="451">
        <v>10</v>
      </c>
      <c r="D29" s="457"/>
      <c r="E29" s="463" t="s">
        <v>129</v>
      </c>
      <c r="F29" s="464">
        <v>1985</v>
      </c>
      <c r="G29" s="456" t="s">
        <v>76</v>
      </c>
      <c r="H29" s="455" t="s">
        <v>0</v>
      </c>
      <c r="I29" s="451" t="str">
        <f ca="1" t="shared" si="2"/>
        <v>AF</v>
      </c>
      <c r="J29" s="456" t="s">
        <v>236</v>
      </c>
    </row>
    <row r="30" spans="1:10" ht="12.75" hidden="1" outlineLevel="1">
      <c r="A30" s="451"/>
      <c r="B30" s="451">
        <v>1</v>
      </c>
      <c r="C30" s="451">
        <v>11</v>
      </c>
      <c r="D30" s="461"/>
      <c r="E30" s="461" t="s">
        <v>233</v>
      </c>
      <c r="F30" s="452">
        <v>1986</v>
      </c>
      <c r="G30" s="461"/>
      <c r="H30" s="465" t="s">
        <v>0</v>
      </c>
      <c r="I30" s="451" t="str">
        <f ca="1" t="shared" si="2"/>
        <v>AF</v>
      </c>
      <c r="J30" s="461"/>
    </row>
    <row r="31" spans="1:10" ht="12.75" hidden="1" outlineLevel="1">
      <c r="A31" s="451"/>
      <c r="B31" s="451">
        <v>1</v>
      </c>
      <c r="C31" s="451">
        <v>13</v>
      </c>
      <c r="D31" s="452" t="s">
        <v>25</v>
      </c>
      <c r="E31" s="466" t="s">
        <v>165</v>
      </c>
      <c r="F31" s="453">
        <v>1991</v>
      </c>
      <c r="G31" s="459" t="s">
        <v>75</v>
      </c>
      <c r="H31" s="455" t="s">
        <v>79</v>
      </c>
      <c r="I31" s="451" t="str">
        <f ca="1" t="shared" si="2"/>
        <v>AM</v>
      </c>
      <c r="J31" s="456" t="s">
        <v>238</v>
      </c>
    </row>
    <row r="32" spans="1:10" ht="12.75" hidden="1" outlineLevel="1">
      <c r="A32" s="451"/>
      <c r="B32" s="451">
        <v>1</v>
      </c>
      <c r="C32" s="451">
        <v>14</v>
      </c>
      <c r="D32" s="457"/>
      <c r="E32" s="463" t="s">
        <v>116</v>
      </c>
      <c r="F32" s="464">
        <v>1977</v>
      </c>
      <c r="G32" s="456" t="s">
        <v>76</v>
      </c>
      <c r="H32" s="455" t="s">
        <v>79</v>
      </c>
      <c r="I32" s="451" t="str">
        <f ca="1" t="shared" si="2"/>
        <v>AM</v>
      </c>
      <c r="J32" s="456" t="s">
        <v>114</v>
      </c>
    </row>
    <row r="33" spans="1:10" ht="12.75" hidden="1" outlineLevel="1">
      <c r="A33" s="451"/>
      <c r="B33" s="451">
        <v>1</v>
      </c>
      <c r="C33" s="451">
        <v>15</v>
      </c>
      <c r="D33" s="457"/>
      <c r="E33" s="463" t="s">
        <v>147</v>
      </c>
      <c r="F33" s="464">
        <v>1988</v>
      </c>
      <c r="G33" s="456" t="s">
        <v>76</v>
      </c>
      <c r="H33" s="455" t="s">
        <v>79</v>
      </c>
      <c r="I33" s="451" t="str">
        <f ca="1" t="shared" si="2"/>
        <v>AM</v>
      </c>
      <c r="J33" s="456" t="s">
        <v>114</v>
      </c>
    </row>
    <row r="34" spans="1:10" ht="12.75" hidden="1" outlineLevel="1">
      <c r="A34" s="451"/>
      <c r="B34" s="451">
        <v>1</v>
      </c>
      <c r="C34" s="451">
        <v>17</v>
      </c>
      <c r="D34" s="471" t="s">
        <v>25</v>
      </c>
      <c r="E34" s="474" t="s">
        <v>246</v>
      </c>
      <c r="F34" s="453">
        <v>1991</v>
      </c>
      <c r="G34" s="454" t="s">
        <v>77</v>
      </c>
      <c r="H34" s="455" t="s">
        <v>79</v>
      </c>
      <c r="I34" s="451" t="str">
        <f ca="1" t="shared" si="2"/>
        <v>AM</v>
      </c>
      <c r="J34" s="456" t="s">
        <v>266</v>
      </c>
    </row>
    <row r="35" spans="1:10" ht="12.75" hidden="1" outlineLevel="1">
      <c r="A35" s="451"/>
      <c r="B35" s="451">
        <v>1</v>
      </c>
      <c r="C35" s="451">
        <v>18</v>
      </c>
      <c r="D35" s="457"/>
      <c r="E35" s="463" t="s">
        <v>219</v>
      </c>
      <c r="F35" s="453">
        <v>1989</v>
      </c>
      <c r="G35" s="461"/>
      <c r="H35" s="455" t="s">
        <v>79</v>
      </c>
      <c r="I35" s="451" t="str">
        <f ca="1" t="shared" si="2"/>
        <v>AM</v>
      </c>
      <c r="J35" s="461"/>
    </row>
    <row r="36" spans="1:10" ht="12.75" hidden="1" outlineLevel="1">
      <c r="A36" s="451"/>
      <c r="B36" s="461">
        <v>1</v>
      </c>
      <c r="C36" s="451">
        <v>21</v>
      </c>
      <c r="D36" s="457"/>
      <c r="E36" s="463" t="s">
        <v>220</v>
      </c>
      <c r="F36" s="453">
        <v>1988</v>
      </c>
      <c r="G36" s="461"/>
      <c r="H36" s="455" t="s">
        <v>79</v>
      </c>
      <c r="I36" s="451" t="str">
        <f ca="1" t="shared" si="2"/>
        <v>AM</v>
      </c>
      <c r="J36" s="461"/>
    </row>
    <row r="37" spans="1:10" ht="12.75" hidden="1" outlineLevel="1">
      <c r="A37" s="461"/>
      <c r="B37" s="461">
        <v>1</v>
      </c>
      <c r="C37" s="451">
        <v>22</v>
      </c>
      <c r="D37" s="457"/>
      <c r="E37" s="463" t="s">
        <v>149</v>
      </c>
      <c r="F37" s="464">
        <v>1982</v>
      </c>
      <c r="G37" s="456" t="s">
        <v>76</v>
      </c>
      <c r="H37" s="455" t="s">
        <v>79</v>
      </c>
      <c r="I37" s="451" t="str">
        <f ca="1" t="shared" si="2"/>
        <v>AM</v>
      </c>
      <c r="J37" s="456" t="s">
        <v>114</v>
      </c>
    </row>
    <row r="38" spans="1:10" ht="12.75" hidden="1" outlineLevel="1">
      <c r="A38" s="461"/>
      <c r="B38" s="451">
        <v>1</v>
      </c>
      <c r="C38" s="451">
        <v>23</v>
      </c>
      <c r="D38" s="457"/>
      <c r="E38" s="460" t="s">
        <v>150</v>
      </c>
      <c r="F38" s="453">
        <v>1989</v>
      </c>
      <c r="G38" s="461"/>
      <c r="H38" s="455" t="s">
        <v>79</v>
      </c>
      <c r="I38" s="451" t="str">
        <f ca="1" t="shared" si="2"/>
        <v>AM</v>
      </c>
      <c r="J38" s="461"/>
    </row>
    <row r="39" spans="1:10" ht="12.75" hidden="1" outlineLevel="1">
      <c r="A39" s="451"/>
      <c r="B39" s="451">
        <v>1</v>
      </c>
      <c r="C39" s="451">
        <v>24</v>
      </c>
      <c r="D39" s="472" t="s">
        <v>25</v>
      </c>
      <c r="E39" s="470" t="s">
        <v>257</v>
      </c>
      <c r="F39" s="464">
        <v>1988</v>
      </c>
      <c r="G39" s="454" t="s">
        <v>265</v>
      </c>
      <c r="H39" s="455" t="s">
        <v>79</v>
      </c>
      <c r="I39" s="451" t="str">
        <f ca="1" t="shared" si="2"/>
        <v>AM</v>
      </c>
      <c r="J39" s="461"/>
    </row>
    <row r="40" spans="1:10" ht="12.75" hidden="1" outlineLevel="1">
      <c r="A40" s="451"/>
      <c r="B40" s="461">
        <v>1</v>
      </c>
      <c r="C40" s="451">
        <v>25</v>
      </c>
      <c r="D40" s="471" t="s">
        <v>25</v>
      </c>
      <c r="E40" s="474" t="s">
        <v>250</v>
      </c>
      <c r="F40" s="453">
        <v>1988</v>
      </c>
      <c r="G40" s="454" t="s">
        <v>77</v>
      </c>
      <c r="H40" s="455" t="s">
        <v>79</v>
      </c>
      <c r="I40" s="451" t="str">
        <f ca="1" t="shared" si="2"/>
        <v>AM</v>
      </c>
      <c r="J40" s="456" t="s">
        <v>266</v>
      </c>
    </row>
    <row r="41" spans="1:10" ht="12.75" hidden="1" outlineLevel="1">
      <c r="A41" s="461"/>
      <c r="B41" s="451">
        <v>1</v>
      </c>
      <c r="C41" s="451">
        <v>26</v>
      </c>
      <c r="D41" s="471" t="s">
        <v>25</v>
      </c>
      <c r="E41" s="474" t="s">
        <v>256</v>
      </c>
      <c r="F41" s="453">
        <v>1985</v>
      </c>
      <c r="G41" s="454" t="s">
        <v>77</v>
      </c>
      <c r="H41" s="455" t="s">
        <v>79</v>
      </c>
      <c r="I41" s="451" t="str">
        <f ca="1" t="shared" si="2"/>
        <v>AM</v>
      </c>
      <c r="J41" s="456" t="s">
        <v>266</v>
      </c>
    </row>
    <row r="42" spans="1:10" ht="12.75" hidden="1" outlineLevel="1">
      <c r="A42" s="461"/>
      <c r="B42" s="451">
        <v>1</v>
      </c>
      <c r="C42" s="451">
        <v>28</v>
      </c>
      <c r="D42" s="457"/>
      <c r="E42" s="460" t="s">
        <v>225</v>
      </c>
      <c r="F42" s="453">
        <v>1991</v>
      </c>
      <c r="G42" s="461"/>
      <c r="H42" s="455" t="s">
        <v>79</v>
      </c>
      <c r="I42" s="451" t="str">
        <f ca="1" t="shared" si="2"/>
        <v>AM</v>
      </c>
      <c r="J42" s="461"/>
    </row>
    <row r="43" spans="1:10" ht="12.75" hidden="1" outlineLevel="1">
      <c r="A43" s="451"/>
      <c r="B43" s="451">
        <v>1</v>
      </c>
      <c r="C43" s="451">
        <v>34</v>
      </c>
      <c r="D43" s="472" t="s">
        <v>25</v>
      </c>
      <c r="E43" s="470" t="s">
        <v>258</v>
      </c>
      <c r="F43" s="464">
        <v>1990</v>
      </c>
      <c r="G43" s="454" t="s">
        <v>265</v>
      </c>
      <c r="H43" s="455" t="s">
        <v>79</v>
      </c>
      <c r="I43" s="451" t="str">
        <f ca="1" t="shared" si="2"/>
        <v>AM</v>
      </c>
      <c r="J43" s="461"/>
    </row>
    <row r="44" spans="1:10" ht="12.75" hidden="1" outlineLevel="1">
      <c r="A44" s="461"/>
      <c r="B44" s="451">
        <v>1</v>
      </c>
      <c r="C44" s="451">
        <v>37</v>
      </c>
      <c r="D44" s="457"/>
      <c r="E44" s="463" t="s">
        <v>223</v>
      </c>
      <c r="F44" s="453">
        <v>1988</v>
      </c>
      <c r="G44" s="461"/>
      <c r="H44" s="455" t="s">
        <v>79</v>
      </c>
      <c r="I44" s="451" t="str">
        <f ca="1" t="shared" si="2"/>
        <v>AM</v>
      </c>
      <c r="J44" s="461"/>
    </row>
    <row r="45" spans="1:10" ht="12.75" hidden="1" outlineLevel="1">
      <c r="A45" s="451"/>
      <c r="B45" s="451">
        <v>1</v>
      </c>
      <c r="C45" s="451">
        <v>40</v>
      </c>
      <c r="D45" s="461"/>
      <c r="E45" s="461" t="s">
        <v>232</v>
      </c>
      <c r="F45" s="452">
        <v>1987</v>
      </c>
      <c r="G45" s="461"/>
      <c r="H45" s="465" t="s">
        <v>79</v>
      </c>
      <c r="I45" s="451" t="str">
        <f ca="1" t="shared" si="2"/>
        <v>AM</v>
      </c>
      <c r="J45" s="461"/>
    </row>
    <row r="46" spans="1:10" ht="12.75" collapsed="1">
      <c r="A46" s="467" t="s">
        <v>26</v>
      </c>
      <c r="B46" s="451"/>
      <c r="C46" s="451"/>
      <c r="D46" s="461"/>
      <c r="E46" s="461"/>
      <c r="F46" s="452"/>
      <c r="G46" s="461"/>
      <c r="H46" s="465"/>
      <c r="I46" s="451"/>
      <c r="J46" s="461"/>
    </row>
    <row r="47" spans="1:10" ht="12.75" outlineLevel="1" collapsed="1">
      <c r="A47" s="451"/>
      <c r="B47" s="451">
        <v>1</v>
      </c>
      <c r="C47" s="451">
        <v>42</v>
      </c>
      <c r="D47" s="471" t="s">
        <v>26</v>
      </c>
      <c r="E47" s="474" t="s">
        <v>240</v>
      </c>
      <c r="F47" s="453">
        <v>1983</v>
      </c>
      <c r="G47" s="454" t="s">
        <v>77</v>
      </c>
      <c r="H47" s="455" t="s">
        <v>0</v>
      </c>
      <c r="I47" s="467" t="s">
        <v>83</v>
      </c>
      <c r="J47" s="456" t="s">
        <v>266</v>
      </c>
    </row>
    <row r="48" spans="1:10" ht="12.75" outlineLevel="1">
      <c r="A48" s="451"/>
      <c r="B48" s="451">
        <v>1</v>
      </c>
      <c r="C48" s="451">
        <v>43</v>
      </c>
      <c r="D48" s="462" t="s">
        <v>26</v>
      </c>
      <c r="E48" s="458" t="s">
        <v>177</v>
      </c>
      <c r="F48" s="453">
        <v>1985</v>
      </c>
      <c r="G48" s="456" t="s">
        <v>235</v>
      </c>
      <c r="H48" s="455" t="s">
        <v>0</v>
      </c>
      <c r="I48" s="467" t="s">
        <v>83</v>
      </c>
      <c r="J48" s="456" t="s">
        <v>239</v>
      </c>
    </row>
    <row r="49" spans="1:10" ht="12.75" outlineLevel="1">
      <c r="A49" s="451"/>
      <c r="B49" s="451">
        <v>1</v>
      </c>
      <c r="C49" s="451">
        <v>44</v>
      </c>
      <c r="D49" s="462" t="s">
        <v>26</v>
      </c>
      <c r="E49" s="458" t="s">
        <v>178</v>
      </c>
      <c r="F49" s="453">
        <v>1983</v>
      </c>
      <c r="G49" s="456" t="s">
        <v>235</v>
      </c>
      <c r="H49" s="455" t="s">
        <v>0</v>
      </c>
      <c r="I49" s="451" t="s">
        <v>83</v>
      </c>
      <c r="J49" s="456" t="s">
        <v>239</v>
      </c>
    </row>
    <row r="50" spans="1:10" ht="12.75" outlineLevel="1">
      <c r="A50" s="451"/>
      <c r="B50" s="451">
        <v>1</v>
      </c>
      <c r="C50" s="451">
        <v>45</v>
      </c>
      <c r="D50" s="452" t="s">
        <v>26</v>
      </c>
      <c r="E50" s="468" t="s">
        <v>162</v>
      </c>
      <c r="F50" s="452">
        <v>1984</v>
      </c>
      <c r="G50" s="459" t="s">
        <v>75</v>
      </c>
      <c r="H50" s="455" t="s">
        <v>0</v>
      </c>
      <c r="I50" s="467" t="s">
        <v>83</v>
      </c>
      <c r="J50" s="456" t="s">
        <v>238</v>
      </c>
    </row>
    <row r="51" spans="1:10" ht="12.75" outlineLevel="1">
      <c r="A51" s="451"/>
      <c r="B51" s="451">
        <v>1</v>
      </c>
      <c r="C51" s="451">
        <v>46</v>
      </c>
      <c r="D51" s="472" t="s">
        <v>26</v>
      </c>
      <c r="E51" s="470" t="s">
        <v>264</v>
      </c>
      <c r="F51" s="464">
        <v>1987</v>
      </c>
      <c r="G51" s="454" t="s">
        <v>265</v>
      </c>
      <c r="H51" s="455" t="s">
        <v>0</v>
      </c>
      <c r="I51" s="467" t="s">
        <v>83</v>
      </c>
      <c r="J51" s="461"/>
    </row>
    <row r="52" spans="1:10" ht="12.75" outlineLevel="1">
      <c r="A52" s="451"/>
      <c r="B52" s="451">
        <v>1</v>
      </c>
      <c r="C52" s="451">
        <v>29</v>
      </c>
      <c r="D52" s="457"/>
      <c r="E52" s="463" t="s">
        <v>152</v>
      </c>
      <c r="F52" s="464">
        <v>1984</v>
      </c>
      <c r="G52" s="456" t="s">
        <v>76</v>
      </c>
      <c r="H52" s="455" t="s">
        <v>0</v>
      </c>
      <c r="I52" s="451" t="s">
        <v>83</v>
      </c>
      <c r="J52" s="456" t="s">
        <v>114</v>
      </c>
    </row>
    <row r="53" spans="1:10" ht="12.75" outlineLevel="1">
      <c r="A53" s="451"/>
      <c r="B53" s="451">
        <v>1</v>
      </c>
      <c r="C53" s="451">
        <v>48</v>
      </c>
      <c r="D53" s="457" t="s">
        <v>26</v>
      </c>
      <c r="E53" s="463" t="s">
        <v>199</v>
      </c>
      <c r="F53" s="464">
        <v>1987</v>
      </c>
      <c r="G53" s="461"/>
      <c r="H53" s="455" t="s">
        <v>0</v>
      </c>
      <c r="I53" s="467" t="s">
        <v>83</v>
      </c>
      <c r="J53" s="461"/>
    </row>
    <row r="54" spans="1:10" ht="12.75" outlineLevel="1">
      <c r="A54" s="451"/>
      <c r="B54" s="451">
        <v>1</v>
      </c>
      <c r="C54" s="451">
        <v>49</v>
      </c>
      <c r="D54" s="457" t="s">
        <v>26</v>
      </c>
      <c r="E54" s="463" t="s">
        <v>200</v>
      </c>
      <c r="F54" s="464">
        <v>1986</v>
      </c>
      <c r="G54" s="461"/>
      <c r="H54" s="455" t="s">
        <v>0</v>
      </c>
      <c r="I54" s="467" t="s">
        <v>83</v>
      </c>
      <c r="J54" s="461"/>
    </row>
    <row r="55" spans="1:10" ht="12.75" outlineLevel="1">
      <c r="A55" s="451"/>
      <c r="B55" s="461">
        <v>1</v>
      </c>
      <c r="C55" s="451">
        <v>50</v>
      </c>
      <c r="D55" s="457" t="s">
        <v>26</v>
      </c>
      <c r="E55" s="463" t="s">
        <v>203</v>
      </c>
      <c r="F55" s="464">
        <v>1986</v>
      </c>
      <c r="G55" s="461"/>
      <c r="H55" s="455" t="s">
        <v>0</v>
      </c>
      <c r="I55" s="467" t="s">
        <v>83</v>
      </c>
      <c r="J55" s="461"/>
    </row>
    <row r="56" spans="1:10" ht="12.75" outlineLevel="1">
      <c r="A56" s="451"/>
      <c r="B56" s="451">
        <v>1</v>
      </c>
      <c r="C56" s="451">
        <v>51</v>
      </c>
      <c r="D56" s="457" t="s">
        <v>26</v>
      </c>
      <c r="E56" s="463" t="s">
        <v>204</v>
      </c>
      <c r="F56" s="464">
        <v>1984</v>
      </c>
      <c r="G56" s="461"/>
      <c r="H56" s="455" t="s">
        <v>0</v>
      </c>
      <c r="I56" s="467" t="s">
        <v>83</v>
      </c>
      <c r="J56" s="461"/>
    </row>
    <row r="57" spans="1:10" ht="12.75" outlineLevel="1">
      <c r="A57" s="451"/>
      <c r="B57" s="451">
        <v>1</v>
      </c>
      <c r="C57" s="451">
        <v>52</v>
      </c>
      <c r="D57" s="457" t="s">
        <v>26</v>
      </c>
      <c r="E57" s="463" t="s">
        <v>205</v>
      </c>
      <c r="F57" s="464">
        <v>1988</v>
      </c>
      <c r="G57" s="461"/>
      <c r="H57" s="455" t="s">
        <v>0</v>
      </c>
      <c r="I57" s="467" t="s">
        <v>83</v>
      </c>
      <c r="J57" s="461"/>
    </row>
    <row r="58" spans="1:10" ht="12.75" outlineLevel="1">
      <c r="A58" s="451"/>
      <c r="B58" s="451">
        <v>1</v>
      </c>
      <c r="C58" s="451">
        <v>1</v>
      </c>
      <c r="D58" s="457"/>
      <c r="E58" s="458" t="s">
        <v>131</v>
      </c>
      <c r="F58" s="453">
        <v>1987</v>
      </c>
      <c r="G58" s="459" t="s">
        <v>77</v>
      </c>
      <c r="H58" s="455" t="s">
        <v>0</v>
      </c>
      <c r="I58" s="467" t="s">
        <v>83</v>
      </c>
      <c r="J58" s="456" t="s">
        <v>115</v>
      </c>
    </row>
    <row r="59" spans="1:10" ht="12.75" outlineLevel="1">
      <c r="A59" s="451"/>
      <c r="B59" s="451">
        <v>1</v>
      </c>
      <c r="C59" s="451">
        <v>12</v>
      </c>
      <c r="D59" s="457"/>
      <c r="E59" s="463" t="s">
        <v>207</v>
      </c>
      <c r="F59" s="464">
        <v>1988</v>
      </c>
      <c r="G59" s="461"/>
      <c r="H59" s="455" t="s">
        <v>0</v>
      </c>
      <c r="I59" s="467" t="s">
        <v>83</v>
      </c>
      <c r="J59" s="461"/>
    </row>
    <row r="60" spans="1:10" ht="12.75" outlineLevel="1">
      <c r="A60" s="451"/>
      <c r="B60" s="461">
        <v>1</v>
      </c>
      <c r="C60" s="451">
        <v>54</v>
      </c>
      <c r="D60" s="457"/>
      <c r="E60" s="460" t="s">
        <v>214</v>
      </c>
      <c r="F60" s="453">
        <v>1977</v>
      </c>
      <c r="G60" s="461"/>
      <c r="H60" s="455" t="s">
        <v>79</v>
      </c>
      <c r="I60" s="467" t="s">
        <v>84</v>
      </c>
      <c r="J60" s="461"/>
    </row>
    <row r="61" spans="1:10" ht="12.75" outlineLevel="1">
      <c r="A61" s="451"/>
      <c r="B61" s="451">
        <v>1</v>
      </c>
      <c r="C61" s="451">
        <v>55</v>
      </c>
      <c r="D61" s="471" t="s">
        <v>26</v>
      </c>
      <c r="E61" s="474" t="s">
        <v>247</v>
      </c>
      <c r="F61" s="453">
        <v>1994</v>
      </c>
      <c r="G61" s="454" t="s">
        <v>77</v>
      </c>
      <c r="H61" s="455" t="s">
        <v>79</v>
      </c>
      <c r="I61" s="467" t="s">
        <v>84</v>
      </c>
      <c r="J61" s="456" t="s">
        <v>266</v>
      </c>
    </row>
    <row r="62" spans="1:10" ht="12.75" outlineLevel="1">
      <c r="A62" s="451"/>
      <c r="B62" s="451">
        <v>1</v>
      </c>
      <c r="C62" s="451">
        <v>56</v>
      </c>
      <c r="D62" s="452" t="s">
        <v>26</v>
      </c>
      <c r="E62" s="468" t="s">
        <v>161</v>
      </c>
      <c r="F62" s="452">
        <v>1980</v>
      </c>
      <c r="G62" s="459" t="s">
        <v>75</v>
      </c>
      <c r="H62" s="455" t="s">
        <v>79</v>
      </c>
      <c r="I62" s="467" t="s">
        <v>84</v>
      </c>
      <c r="J62" s="456" t="s">
        <v>238</v>
      </c>
    </row>
    <row r="63" spans="1:10" ht="12.75" outlineLevel="1">
      <c r="A63" s="461"/>
      <c r="B63" s="461">
        <v>1</v>
      </c>
      <c r="C63" s="451">
        <v>57</v>
      </c>
      <c r="D63" s="471" t="s">
        <v>26</v>
      </c>
      <c r="E63" s="474" t="s">
        <v>254</v>
      </c>
      <c r="F63" s="453">
        <v>1983</v>
      </c>
      <c r="G63" s="454" t="s">
        <v>77</v>
      </c>
      <c r="H63" s="455" t="s">
        <v>79</v>
      </c>
      <c r="I63" s="467" t="s">
        <v>84</v>
      </c>
      <c r="J63" s="456" t="s">
        <v>266</v>
      </c>
    </row>
    <row r="64" spans="1:10" ht="12.75" outlineLevel="1">
      <c r="A64" s="451"/>
      <c r="B64" s="451">
        <v>1</v>
      </c>
      <c r="C64" s="451">
        <v>20</v>
      </c>
      <c r="D64" s="457"/>
      <c r="E64" s="463" t="s">
        <v>148</v>
      </c>
      <c r="F64" s="464">
        <v>1986</v>
      </c>
      <c r="G64" s="456" t="s">
        <v>234</v>
      </c>
      <c r="H64" s="455" t="s">
        <v>79</v>
      </c>
      <c r="I64" s="451" t="s">
        <v>84</v>
      </c>
      <c r="J64" s="456" t="s">
        <v>114</v>
      </c>
    </row>
    <row r="65" spans="1:10" ht="12.75" outlineLevel="1">
      <c r="A65" s="451"/>
      <c r="B65" s="461">
        <v>1</v>
      </c>
      <c r="C65" s="451">
        <v>58</v>
      </c>
      <c r="D65" s="472" t="s">
        <v>26</v>
      </c>
      <c r="E65" s="474" t="s">
        <v>261</v>
      </c>
      <c r="F65" s="453">
        <v>1986</v>
      </c>
      <c r="G65" s="454" t="s">
        <v>265</v>
      </c>
      <c r="H65" s="469" t="s">
        <v>79</v>
      </c>
      <c r="I65" s="467" t="s">
        <v>84</v>
      </c>
      <c r="J65" s="461"/>
    </row>
    <row r="66" spans="1:10" s="157" customFormat="1" ht="12.75" outlineLevel="1">
      <c r="A66" s="461"/>
      <c r="B66" s="461">
        <v>1</v>
      </c>
      <c r="C66" s="451">
        <v>59</v>
      </c>
      <c r="D66" s="472" t="s">
        <v>26</v>
      </c>
      <c r="E66" s="474" t="s">
        <v>263</v>
      </c>
      <c r="F66" s="453">
        <v>1987</v>
      </c>
      <c r="G66" s="454" t="s">
        <v>265</v>
      </c>
      <c r="H66" s="469" t="s">
        <v>79</v>
      </c>
      <c r="I66" s="467" t="s">
        <v>84</v>
      </c>
      <c r="J66" s="461"/>
    </row>
    <row r="67" spans="1:10" ht="12.75" outlineLevel="1">
      <c r="A67" s="461"/>
      <c r="B67" s="461">
        <v>1</v>
      </c>
      <c r="C67" s="451">
        <v>60</v>
      </c>
      <c r="D67" s="472" t="s">
        <v>26</v>
      </c>
      <c r="E67" s="473" t="s">
        <v>259</v>
      </c>
      <c r="F67" s="453">
        <v>1987</v>
      </c>
      <c r="G67" s="454" t="s">
        <v>265</v>
      </c>
      <c r="H67" s="455" t="s">
        <v>79</v>
      </c>
      <c r="I67" s="467" t="s">
        <v>84</v>
      </c>
      <c r="J67" s="461"/>
    </row>
    <row r="68" spans="1:10" ht="12.75" outlineLevel="1">
      <c r="A68" s="451"/>
      <c r="B68" s="461">
        <v>1</v>
      </c>
      <c r="C68" s="451">
        <v>61</v>
      </c>
      <c r="D68" s="472" t="s">
        <v>26</v>
      </c>
      <c r="E68" s="474" t="s">
        <v>262</v>
      </c>
      <c r="F68" s="453">
        <v>1989</v>
      </c>
      <c r="G68" s="454" t="s">
        <v>265</v>
      </c>
      <c r="H68" s="469" t="s">
        <v>79</v>
      </c>
      <c r="I68" s="467" t="s">
        <v>84</v>
      </c>
      <c r="J68" s="461"/>
    </row>
    <row r="69" spans="1:10" ht="12.75" outlineLevel="1">
      <c r="A69" s="451"/>
      <c r="B69" s="461">
        <v>1</v>
      </c>
      <c r="C69" s="451">
        <v>62</v>
      </c>
      <c r="D69" s="472" t="s">
        <v>26</v>
      </c>
      <c r="E69" s="470" t="s">
        <v>260</v>
      </c>
      <c r="F69" s="453">
        <v>1987</v>
      </c>
      <c r="G69" s="454" t="s">
        <v>265</v>
      </c>
      <c r="H69" s="455" t="s">
        <v>79</v>
      </c>
      <c r="I69" s="467" t="s">
        <v>84</v>
      </c>
      <c r="J69" s="461"/>
    </row>
    <row r="70" spans="1:10" ht="12.75" outlineLevel="1">
      <c r="A70" s="451"/>
      <c r="B70" s="451">
        <v>1</v>
      </c>
      <c r="C70" s="451">
        <v>66</v>
      </c>
      <c r="D70" s="462" t="s">
        <v>26</v>
      </c>
      <c r="E70" s="458" t="s">
        <v>182</v>
      </c>
      <c r="F70" s="453">
        <v>1982</v>
      </c>
      <c r="G70" s="456" t="s">
        <v>235</v>
      </c>
      <c r="H70" s="455" t="s">
        <v>79</v>
      </c>
      <c r="I70" s="467" t="s">
        <v>84</v>
      </c>
      <c r="J70" s="456" t="s">
        <v>239</v>
      </c>
    </row>
    <row r="71" spans="1:10" ht="12.75" outlineLevel="1">
      <c r="A71" s="451"/>
      <c r="B71" s="451">
        <v>1</v>
      </c>
      <c r="C71" s="451">
        <v>36</v>
      </c>
      <c r="D71" s="457"/>
      <c r="E71" s="463" t="s">
        <v>222</v>
      </c>
      <c r="F71" s="453">
        <v>1989</v>
      </c>
      <c r="G71" s="461"/>
      <c r="H71" s="455" t="s">
        <v>79</v>
      </c>
      <c r="I71" s="451" t="s">
        <v>84</v>
      </c>
      <c r="J71" s="461"/>
    </row>
    <row r="72" spans="1:10" ht="12.75" outlineLevel="1">
      <c r="A72" s="451"/>
      <c r="B72" s="451">
        <v>1</v>
      </c>
      <c r="C72" s="451">
        <v>67</v>
      </c>
      <c r="D72" s="471" t="s">
        <v>26</v>
      </c>
      <c r="E72" s="474" t="s">
        <v>248</v>
      </c>
      <c r="F72" s="453">
        <v>1991</v>
      </c>
      <c r="G72" s="454" t="s">
        <v>77</v>
      </c>
      <c r="H72" s="455" t="s">
        <v>79</v>
      </c>
      <c r="I72" s="467" t="s">
        <v>84</v>
      </c>
      <c r="J72" s="456" t="s">
        <v>266</v>
      </c>
    </row>
    <row r="73" spans="1:10" ht="12.75" outlineLevel="1">
      <c r="A73" s="451"/>
      <c r="B73" s="451">
        <v>1</v>
      </c>
      <c r="C73" s="451">
        <v>68</v>
      </c>
      <c r="D73" s="462" t="s">
        <v>26</v>
      </c>
      <c r="E73" s="458" t="s">
        <v>184</v>
      </c>
      <c r="F73" s="453">
        <v>1981</v>
      </c>
      <c r="G73" s="456" t="s">
        <v>235</v>
      </c>
      <c r="H73" s="455" t="s">
        <v>79</v>
      </c>
      <c r="I73" s="467" t="s">
        <v>84</v>
      </c>
      <c r="J73" s="456" t="s">
        <v>239</v>
      </c>
    </row>
    <row r="74" spans="1:10" ht="12.75" outlineLevel="1">
      <c r="A74" s="451"/>
      <c r="B74" s="461">
        <v>1</v>
      </c>
      <c r="C74" s="451">
        <v>27</v>
      </c>
      <c r="D74" s="457"/>
      <c r="E74" s="458" t="s">
        <v>132</v>
      </c>
      <c r="F74" s="453">
        <v>1982</v>
      </c>
      <c r="G74" s="459" t="s">
        <v>77</v>
      </c>
      <c r="H74" s="455" t="s">
        <v>79</v>
      </c>
      <c r="I74" s="467" t="s">
        <v>84</v>
      </c>
      <c r="J74" s="456" t="s">
        <v>115</v>
      </c>
    </row>
    <row r="75" spans="1:10" ht="12.75" outlineLevel="1">
      <c r="A75" s="451"/>
      <c r="B75" s="451">
        <v>1</v>
      </c>
      <c r="C75" s="451">
        <v>35</v>
      </c>
      <c r="D75" s="457"/>
      <c r="E75" s="458" t="s">
        <v>134</v>
      </c>
      <c r="F75" s="453">
        <v>1982</v>
      </c>
      <c r="G75" s="459" t="s">
        <v>77</v>
      </c>
      <c r="H75" s="455" t="s">
        <v>79</v>
      </c>
      <c r="I75" s="467" t="s">
        <v>84</v>
      </c>
      <c r="J75" s="456" t="s">
        <v>115</v>
      </c>
    </row>
    <row r="76" spans="1:10" ht="12.75" outlineLevel="1">
      <c r="A76" s="451"/>
      <c r="B76" s="451">
        <v>1</v>
      </c>
      <c r="C76" s="451"/>
      <c r="D76" s="457"/>
      <c r="E76" s="474" t="s">
        <v>277</v>
      </c>
      <c r="F76" s="453">
        <v>1988</v>
      </c>
      <c r="G76" s="537" t="s">
        <v>77</v>
      </c>
      <c r="H76" s="465" t="s">
        <v>79</v>
      </c>
      <c r="I76" s="467" t="s">
        <v>84</v>
      </c>
      <c r="J76" s="456"/>
    </row>
    <row r="77" spans="1:10" ht="12.75" outlineLevel="1">
      <c r="A77" s="451"/>
      <c r="B77" s="451">
        <v>1</v>
      </c>
      <c r="C77" s="451"/>
      <c r="D77" s="457"/>
      <c r="E77" s="474" t="s">
        <v>278</v>
      </c>
      <c r="F77" s="453">
        <v>1987</v>
      </c>
      <c r="G77" s="537" t="s">
        <v>77</v>
      </c>
      <c r="H77" s="465" t="s">
        <v>79</v>
      </c>
      <c r="I77" s="467" t="s">
        <v>84</v>
      </c>
      <c r="J77" s="456"/>
    </row>
    <row r="78" spans="1:10" ht="12.75" outlineLevel="1">
      <c r="A78" s="451"/>
      <c r="B78" s="451">
        <v>1</v>
      </c>
      <c r="C78" s="451">
        <v>65</v>
      </c>
      <c r="D78" s="452" t="s">
        <v>26</v>
      </c>
      <c r="E78" s="468" t="s">
        <v>163</v>
      </c>
      <c r="F78" s="452">
        <v>1962</v>
      </c>
      <c r="G78" s="459" t="s">
        <v>75</v>
      </c>
      <c r="H78" s="455" t="s">
        <v>79</v>
      </c>
      <c r="I78" s="467" t="s">
        <v>84</v>
      </c>
      <c r="J78" s="456" t="s">
        <v>238</v>
      </c>
    </row>
    <row r="79" spans="1:10" ht="12.75" outlineLevel="1">
      <c r="A79" s="451"/>
      <c r="B79" s="451">
        <v>1</v>
      </c>
      <c r="C79" s="451"/>
      <c r="D79" s="457"/>
      <c r="E79" s="474" t="s">
        <v>279</v>
      </c>
      <c r="F79" s="453">
        <v>1984</v>
      </c>
      <c r="G79" s="537"/>
      <c r="H79" s="465" t="s">
        <v>79</v>
      </c>
      <c r="I79" s="467" t="s">
        <v>84</v>
      </c>
      <c r="J79" s="456"/>
    </row>
    <row r="80" spans="1:10" ht="12.75">
      <c r="A80" s="467" t="s">
        <v>27</v>
      </c>
      <c r="B80" s="451"/>
      <c r="C80" s="451"/>
      <c r="D80" s="457"/>
      <c r="E80" s="474"/>
      <c r="F80" s="453"/>
      <c r="G80" s="537"/>
      <c r="H80" s="465"/>
      <c r="I80" s="467"/>
      <c r="J80" s="456"/>
    </row>
    <row r="81" spans="1:10" ht="12.75" hidden="1" outlineLevel="1" collapsed="1">
      <c r="A81" s="461"/>
      <c r="B81" s="461">
        <v>1</v>
      </c>
      <c r="C81" s="451">
        <v>69</v>
      </c>
      <c r="D81" s="452" t="s">
        <v>27</v>
      </c>
      <c r="E81" s="466" t="s">
        <v>164</v>
      </c>
      <c r="F81" s="453">
        <v>1993</v>
      </c>
      <c r="G81" s="459" t="s">
        <v>75</v>
      </c>
      <c r="H81" s="455" t="s">
        <v>0</v>
      </c>
      <c r="I81" s="451" t="str">
        <f aca="true" ca="1" t="shared" si="3" ref="I81:I102">IF((YEAR(NOW())-F81)&gt;=18,"A",IF((YEAR(NOW())-F81)&gt;=15,"C",IF((YEAR(NOW())-F81)&gt;=12,"D",IF((YEAR(NOW())-F81)&gt;=9,"E","F"))))&amp;H81</f>
        <v>CF</v>
      </c>
      <c r="J81" s="456" t="s">
        <v>238</v>
      </c>
    </row>
    <row r="82" spans="1:10" ht="12.75" hidden="1" outlineLevel="1">
      <c r="A82" s="461"/>
      <c r="B82" s="461">
        <v>1</v>
      </c>
      <c r="C82" s="451">
        <v>70</v>
      </c>
      <c r="D82" s="471" t="s">
        <v>27</v>
      </c>
      <c r="E82" s="474" t="s">
        <v>249</v>
      </c>
      <c r="F82" s="453">
        <v>1992</v>
      </c>
      <c r="G82" s="454" t="s">
        <v>77</v>
      </c>
      <c r="H82" s="455" t="s">
        <v>0</v>
      </c>
      <c r="I82" s="451" t="str">
        <f ca="1" t="shared" si="3"/>
        <v>CF</v>
      </c>
      <c r="J82" s="456" t="s">
        <v>266</v>
      </c>
    </row>
    <row r="83" spans="1:10" ht="12.75" hidden="1" outlineLevel="1">
      <c r="A83" s="461"/>
      <c r="B83" s="461">
        <v>1</v>
      </c>
      <c r="C83" s="451">
        <v>71</v>
      </c>
      <c r="D83" s="452" t="s">
        <v>27</v>
      </c>
      <c r="E83" s="466" t="s">
        <v>167</v>
      </c>
      <c r="F83" s="453">
        <v>1993</v>
      </c>
      <c r="G83" s="459" t="s">
        <v>75</v>
      </c>
      <c r="H83" s="455" t="s">
        <v>0</v>
      </c>
      <c r="I83" s="451" t="str">
        <f ca="1" t="shared" si="3"/>
        <v>CF</v>
      </c>
      <c r="J83" s="456" t="s">
        <v>238</v>
      </c>
    </row>
    <row r="84" spans="1:10" ht="12.75" hidden="1" outlineLevel="1">
      <c r="A84" s="461"/>
      <c r="B84" s="461">
        <v>1</v>
      </c>
      <c r="C84" s="451">
        <v>72</v>
      </c>
      <c r="D84" s="461"/>
      <c r="E84" s="461" t="s">
        <v>231</v>
      </c>
      <c r="F84" s="452">
        <v>1992</v>
      </c>
      <c r="G84" s="470" t="s">
        <v>77</v>
      </c>
      <c r="H84" s="465" t="s">
        <v>0</v>
      </c>
      <c r="I84" s="451" t="str">
        <f ca="1" t="shared" si="3"/>
        <v>CF</v>
      </c>
      <c r="J84" s="470" t="s">
        <v>115</v>
      </c>
    </row>
    <row r="85" spans="1:10" ht="12.75" hidden="1" outlineLevel="1">
      <c r="A85" s="461"/>
      <c r="B85" s="461">
        <v>1</v>
      </c>
      <c r="C85" s="451">
        <v>73</v>
      </c>
      <c r="D85" s="457"/>
      <c r="E85" s="460" t="s">
        <v>224</v>
      </c>
      <c r="F85" s="453">
        <v>1992</v>
      </c>
      <c r="G85" s="461"/>
      <c r="H85" s="455" t="s">
        <v>0</v>
      </c>
      <c r="I85" s="451" t="str">
        <f ca="1" t="shared" si="3"/>
        <v>CF</v>
      </c>
      <c r="J85" s="461"/>
    </row>
    <row r="86" spans="1:10" ht="12.75" hidden="1" outlineLevel="1">
      <c r="A86" s="461"/>
      <c r="B86" s="461">
        <v>1</v>
      </c>
      <c r="C86" s="451">
        <v>74</v>
      </c>
      <c r="D86" s="452" t="s">
        <v>27</v>
      </c>
      <c r="E86" s="466" t="s">
        <v>169</v>
      </c>
      <c r="F86" s="453">
        <v>1993</v>
      </c>
      <c r="G86" s="459" t="s">
        <v>75</v>
      </c>
      <c r="H86" s="455" t="s">
        <v>0</v>
      </c>
      <c r="I86" s="451" t="str">
        <f ca="1" t="shared" si="3"/>
        <v>CF</v>
      </c>
      <c r="J86" s="456" t="s">
        <v>238</v>
      </c>
    </row>
    <row r="87" spans="1:10" ht="12.75" hidden="1" outlineLevel="1">
      <c r="A87" s="461"/>
      <c r="B87" s="470" t="s">
        <v>271</v>
      </c>
      <c r="C87" s="451">
        <v>75</v>
      </c>
      <c r="D87" s="457"/>
      <c r="E87" s="463" t="s">
        <v>208</v>
      </c>
      <c r="F87" s="464">
        <v>1992</v>
      </c>
      <c r="G87" s="461"/>
      <c r="H87" s="455" t="s">
        <v>0</v>
      </c>
      <c r="I87" s="451" t="str">
        <f ca="1" t="shared" si="3"/>
        <v>CF</v>
      </c>
      <c r="J87" s="461"/>
    </row>
    <row r="88" spans="1:10" ht="12.75" hidden="1" outlineLevel="1">
      <c r="A88" s="461"/>
      <c r="B88" s="461">
        <v>1</v>
      </c>
      <c r="C88" s="451">
        <v>76</v>
      </c>
      <c r="D88" s="452" t="s">
        <v>27</v>
      </c>
      <c r="E88" s="466" t="s">
        <v>166</v>
      </c>
      <c r="F88" s="453">
        <v>1993</v>
      </c>
      <c r="G88" s="459" t="s">
        <v>75</v>
      </c>
      <c r="H88" s="455" t="s">
        <v>79</v>
      </c>
      <c r="I88" s="451" t="str">
        <f ca="1" t="shared" si="3"/>
        <v>CM</v>
      </c>
      <c r="J88" s="456" t="s">
        <v>238</v>
      </c>
    </row>
    <row r="89" spans="1:10" ht="12.75" hidden="1" outlineLevel="1">
      <c r="A89" s="461"/>
      <c r="B89" s="461">
        <v>1</v>
      </c>
      <c r="C89" s="451">
        <v>77</v>
      </c>
      <c r="D89" s="471" t="s">
        <v>27</v>
      </c>
      <c r="E89" s="474" t="s">
        <v>242</v>
      </c>
      <c r="F89" s="453">
        <v>1992</v>
      </c>
      <c r="G89" s="454" t="s">
        <v>77</v>
      </c>
      <c r="H89" s="455" t="s">
        <v>79</v>
      </c>
      <c r="I89" s="451" t="str">
        <f ca="1" t="shared" si="3"/>
        <v>CM</v>
      </c>
      <c r="J89" s="456" t="s">
        <v>266</v>
      </c>
    </row>
    <row r="90" spans="1:10" ht="12.75" hidden="1" outlineLevel="1">
      <c r="A90" s="461"/>
      <c r="B90" s="461">
        <v>1</v>
      </c>
      <c r="C90" s="451">
        <v>78</v>
      </c>
      <c r="D90" s="471" t="s">
        <v>27</v>
      </c>
      <c r="E90" s="474" t="s">
        <v>243</v>
      </c>
      <c r="F90" s="453">
        <v>1993</v>
      </c>
      <c r="G90" s="454" t="s">
        <v>77</v>
      </c>
      <c r="H90" s="455" t="s">
        <v>79</v>
      </c>
      <c r="I90" s="451" t="str">
        <f ca="1" t="shared" si="3"/>
        <v>CM</v>
      </c>
      <c r="J90" s="456" t="s">
        <v>266</v>
      </c>
    </row>
    <row r="91" spans="1:10" ht="12.75" hidden="1" outlineLevel="1">
      <c r="A91" s="461"/>
      <c r="B91" s="470" t="s">
        <v>271</v>
      </c>
      <c r="C91" s="451">
        <v>79</v>
      </c>
      <c r="D91" s="462" t="s">
        <v>27</v>
      </c>
      <c r="E91" s="458" t="s">
        <v>185</v>
      </c>
      <c r="F91" s="453">
        <v>1992</v>
      </c>
      <c r="G91" s="456" t="s">
        <v>235</v>
      </c>
      <c r="H91" s="455" t="s">
        <v>79</v>
      </c>
      <c r="I91" s="451" t="str">
        <f ca="1" t="shared" si="3"/>
        <v>CM</v>
      </c>
      <c r="J91" s="456" t="s">
        <v>239</v>
      </c>
    </row>
    <row r="92" spans="1:10" ht="12.75" hidden="1" outlineLevel="1">
      <c r="A92" s="461"/>
      <c r="B92" s="461">
        <v>1</v>
      </c>
      <c r="C92" s="451">
        <v>80</v>
      </c>
      <c r="D92" s="452" t="s">
        <v>27</v>
      </c>
      <c r="E92" s="466" t="s">
        <v>168</v>
      </c>
      <c r="F92" s="453">
        <v>1992</v>
      </c>
      <c r="G92" s="459" t="s">
        <v>75</v>
      </c>
      <c r="H92" s="455" t="s">
        <v>79</v>
      </c>
      <c r="I92" s="451" t="str">
        <f ca="1" t="shared" si="3"/>
        <v>CM</v>
      </c>
      <c r="J92" s="456" t="s">
        <v>238</v>
      </c>
    </row>
    <row r="93" spans="1:10" ht="12.75" hidden="1" outlineLevel="1">
      <c r="A93" s="461"/>
      <c r="B93" s="461">
        <v>1</v>
      </c>
      <c r="C93" s="451">
        <v>81</v>
      </c>
      <c r="D93" s="457"/>
      <c r="E93" s="463" t="s">
        <v>228</v>
      </c>
      <c r="F93" s="453">
        <v>1994</v>
      </c>
      <c r="G93" s="461"/>
      <c r="H93" s="455" t="s">
        <v>79</v>
      </c>
      <c r="I93" s="451" t="str">
        <f ca="1" t="shared" si="3"/>
        <v>CM</v>
      </c>
      <c r="J93" s="461"/>
    </row>
    <row r="94" spans="1:10" ht="12.75" hidden="1" outlineLevel="1">
      <c r="A94" s="461"/>
      <c r="B94" s="461">
        <v>1</v>
      </c>
      <c r="C94" s="451">
        <v>82</v>
      </c>
      <c r="D94" s="471" t="s">
        <v>27</v>
      </c>
      <c r="E94" s="474" t="s">
        <v>241</v>
      </c>
      <c r="F94" s="453">
        <v>1992</v>
      </c>
      <c r="G94" s="454" t="s">
        <v>77</v>
      </c>
      <c r="H94" s="455" t="s">
        <v>79</v>
      </c>
      <c r="I94" s="451" t="str">
        <f ca="1" t="shared" si="3"/>
        <v>CM</v>
      </c>
      <c r="J94" s="456" t="s">
        <v>266</v>
      </c>
    </row>
    <row r="95" spans="1:10" ht="12.75" hidden="1" outlineLevel="1">
      <c r="A95" s="461"/>
      <c r="B95" s="461">
        <v>1</v>
      </c>
      <c r="C95" s="451">
        <v>84</v>
      </c>
      <c r="D95" s="457"/>
      <c r="E95" s="463" t="s">
        <v>229</v>
      </c>
      <c r="F95" s="453">
        <v>1994</v>
      </c>
      <c r="G95" s="461"/>
      <c r="H95" s="455" t="s">
        <v>79</v>
      </c>
      <c r="I95" s="451" t="str">
        <f ca="1" t="shared" si="3"/>
        <v>CM</v>
      </c>
      <c r="J95" s="461"/>
    </row>
    <row r="96" spans="1:10" ht="12.75" hidden="1" outlineLevel="1">
      <c r="A96" s="461"/>
      <c r="B96" s="461">
        <v>1</v>
      </c>
      <c r="C96" s="451">
        <v>85</v>
      </c>
      <c r="D96" s="457"/>
      <c r="E96" s="463" t="s">
        <v>154</v>
      </c>
      <c r="F96" s="464">
        <v>1992</v>
      </c>
      <c r="G96" s="456" t="s">
        <v>76</v>
      </c>
      <c r="H96" s="455" t="s">
        <v>79</v>
      </c>
      <c r="I96" s="451" t="str">
        <f ca="1" t="shared" si="3"/>
        <v>CM</v>
      </c>
      <c r="J96" s="456" t="s">
        <v>114</v>
      </c>
    </row>
    <row r="97" spans="1:10" ht="12.75" hidden="1" outlineLevel="1">
      <c r="A97" s="461"/>
      <c r="B97" s="461">
        <v>1</v>
      </c>
      <c r="C97" s="451">
        <v>86</v>
      </c>
      <c r="D97" s="457"/>
      <c r="E97" s="463" t="s">
        <v>155</v>
      </c>
      <c r="F97" s="464">
        <v>1992</v>
      </c>
      <c r="G97" s="456" t="s">
        <v>76</v>
      </c>
      <c r="H97" s="455" t="s">
        <v>79</v>
      </c>
      <c r="I97" s="451" t="str">
        <f ca="1" t="shared" si="3"/>
        <v>CM</v>
      </c>
      <c r="J97" s="456" t="s">
        <v>114</v>
      </c>
    </row>
    <row r="98" spans="1:10" ht="12.75" hidden="1" outlineLevel="1">
      <c r="A98" s="461"/>
      <c r="B98" s="461">
        <v>1</v>
      </c>
      <c r="C98" s="451">
        <v>87</v>
      </c>
      <c r="D98" s="457"/>
      <c r="E98" s="463" t="s">
        <v>197</v>
      </c>
      <c r="F98" s="464">
        <v>1993</v>
      </c>
      <c r="G98" s="456" t="s">
        <v>76</v>
      </c>
      <c r="H98" s="455" t="s">
        <v>79</v>
      </c>
      <c r="I98" s="451" t="str">
        <f ca="1" t="shared" si="3"/>
        <v>CM</v>
      </c>
      <c r="J98" s="461"/>
    </row>
    <row r="99" spans="1:10" ht="12.75" hidden="1" outlineLevel="1">
      <c r="A99" s="461"/>
      <c r="B99" s="461">
        <v>1</v>
      </c>
      <c r="C99" s="451">
        <v>88</v>
      </c>
      <c r="D99" s="471" t="s">
        <v>27</v>
      </c>
      <c r="E99" s="474" t="s">
        <v>245</v>
      </c>
      <c r="F99" s="453">
        <v>1992</v>
      </c>
      <c r="G99" s="454" t="s">
        <v>77</v>
      </c>
      <c r="H99" s="455" t="s">
        <v>79</v>
      </c>
      <c r="I99" s="451" t="str">
        <f ca="1" t="shared" si="3"/>
        <v>CM</v>
      </c>
      <c r="J99" s="456" t="s">
        <v>266</v>
      </c>
    </row>
    <row r="100" spans="1:10" ht="12.75" hidden="1" outlineLevel="1">
      <c r="A100" s="461"/>
      <c r="B100" s="461">
        <v>1</v>
      </c>
      <c r="C100" s="451">
        <v>89</v>
      </c>
      <c r="D100" s="457"/>
      <c r="E100" s="463" t="s">
        <v>227</v>
      </c>
      <c r="F100" s="453">
        <v>1993</v>
      </c>
      <c r="G100" s="461"/>
      <c r="H100" s="455" t="s">
        <v>79</v>
      </c>
      <c r="I100" s="451" t="str">
        <f ca="1" t="shared" si="3"/>
        <v>CM</v>
      </c>
      <c r="J100" s="461"/>
    </row>
    <row r="101" spans="1:10" ht="12.75" hidden="1" outlineLevel="1">
      <c r="A101" s="461"/>
      <c r="B101" s="461">
        <v>1</v>
      </c>
      <c r="C101" s="451">
        <v>90</v>
      </c>
      <c r="D101" s="471" t="s">
        <v>27</v>
      </c>
      <c r="E101" s="474" t="s">
        <v>244</v>
      </c>
      <c r="F101" s="453">
        <v>1992</v>
      </c>
      <c r="G101" s="454" t="s">
        <v>77</v>
      </c>
      <c r="H101" s="455" t="s">
        <v>79</v>
      </c>
      <c r="I101" s="451" t="str">
        <f ca="1" t="shared" si="3"/>
        <v>CM</v>
      </c>
      <c r="J101" s="456" t="s">
        <v>266</v>
      </c>
    </row>
    <row r="102" spans="1:10" ht="12.75" hidden="1" outlineLevel="1">
      <c r="A102" s="461"/>
      <c r="B102" s="470" t="s">
        <v>271</v>
      </c>
      <c r="C102" s="451">
        <v>91</v>
      </c>
      <c r="D102" s="462" t="s">
        <v>27</v>
      </c>
      <c r="E102" s="458" t="s">
        <v>186</v>
      </c>
      <c r="F102" s="453">
        <v>1993</v>
      </c>
      <c r="G102" s="456" t="s">
        <v>235</v>
      </c>
      <c r="H102" s="455" t="s">
        <v>79</v>
      </c>
      <c r="I102" s="451" t="str">
        <f ca="1" t="shared" si="3"/>
        <v>CM</v>
      </c>
      <c r="J102" s="456" t="s">
        <v>239</v>
      </c>
    </row>
    <row r="103" spans="1:10" ht="12.75" collapsed="1">
      <c r="A103" s="470" t="s">
        <v>111</v>
      </c>
      <c r="B103" s="470"/>
      <c r="C103" s="451"/>
      <c r="D103" s="462"/>
      <c r="E103" s="458"/>
      <c r="F103" s="453"/>
      <c r="G103" s="456"/>
      <c r="H103" s="455"/>
      <c r="I103" s="451"/>
      <c r="J103" s="456"/>
    </row>
    <row r="104" spans="1:10" ht="12.75" hidden="1" outlineLevel="1">
      <c r="A104" s="461"/>
      <c r="B104" s="461">
        <v>1</v>
      </c>
      <c r="C104" s="451">
        <v>92</v>
      </c>
      <c r="D104" s="471" t="s">
        <v>111</v>
      </c>
      <c r="E104" s="474" t="s">
        <v>251</v>
      </c>
      <c r="F104" s="453">
        <v>1995</v>
      </c>
      <c r="G104" s="454" t="s">
        <v>77</v>
      </c>
      <c r="H104" s="455" t="s">
        <v>0</v>
      </c>
      <c r="I104" s="451" t="str">
        <f aca="true" ca="1" t="shared" si="4" ref="I104:I117">IF((YEAR(NOW())-F104)&gt;=18,"A",IF((YEAR(NOW())-F104)&gt;=15,"C",IF((YEAR(NOW())-F104)&gt;=12,"D",IF((YEAR(NOW())-F104)&gt;=9,"E","F"))))&amp;H104</f>
        <v>DF</v>
      </c>
      <c r="J104" s="456" t="s">
        <v>266</v>
      </c>
    </row>
    <row r="105" spans="1:10" ht="12.75" hidden="1" outlineLevel="1">
      <c r="A105" s="461"/>
      <c r="B105" s="461">
        <v>1</v>
      </c>
      <c r="C105" s="451">
        <v>93</v>
      </c>
      <c r="D105" s="471" t="s">
        <v>111</v>
      </c>
      <c r="E105" s="474" t="s">
        <v>252</v>
      </c>
      <c r="F105" s="453">
        <v>1995</v>
      </c>
      <c r="G105" s="454" t="s">
        <v>77</v>
      </c>
      <c r="H105" s="455" t="s">
        <v>0</v>
      </c>
      <c r="I105" s="451" t="str">
        <f ca="1" t="shared" si="4"/>
        <v>DF</v>
      </c>
      <c r="J105" s="456" t="s">
        <v>266</v>
      </c>
    </row>
    <row r="106" spans="1:10" ht="12.75" hidden="1" outlineLevel="1">
      <c r="A106" s="461"/>
      <c r="B106" s="461">
        <v>1</v>
      </c>
      <c r="C106" s="451">
        <v>95</v>
      </c>
      <c r="D106" s="452" t="s">
        <v>111</v>
      </c>
      <c r="E106" s="466" t="s">
        <v>174</v>
      </c>
      <c r="F106" s="453">
        <v>1996</v>
      </c>
      <c r="G106" s="459" t="s">
        <v>75</v>
      </c>
      <c r="H106" s="455" t="s">
        <v>0</v>
      </c>
      <c r="I106" s="451" t="str">
        <f ca="1" t="shared" si="4"/>
        <v>DF</v>
      </c>
      <c r="J106" s="456" t="s">
        <v>238</v>
      </c>
    </row>
    <row r="107" spans="1:10" ht="12.75" hidden="1" outlineLevel="1">
      <c r="A107" s="461"/>
      <c r="B107" s="461">
        <v>1</v>
      </c>
      <c r="C107" s="451">
        <v>96</v>
      </c>
      <c r="D107" s="457"/>
      <c r="E107" s="463" t="s">
        <v>159</v>
      </c>
      <c r="F107" s="464">
        <v>1995</v>
      </c>
      <c r="G107" s="456" t="s">
        <v>76</v>
      </c>
      <c r="H107" s="455" t="s">
        <v>0</v>
      </c>
      <c r="I107" s="451" t="str">
        <f ca="1" t="shared" si="4"/>
        <v>DF</v>
      </c>
      <c r="J107" s="456" t="s">
        <v>114</v>
      </c>
    </row>
    <row r="108" spans="1:10" ht="12.75" hidden="1" outlineLevel="1">
      <c r="A108" s="461"/>
      <c r="B108" s="461">
        <v>1</v>
      </c>
      <c r="C108" s="451">
        <v>97</v>
      </c>
      <c r="D108" s="462" t="s">
        <v>111</v>
      </c>
      <c r="E108" s="458" t="s">
        <v>183</v>
      </c>
      <c r="F108" s="453">
        <v>1995</v>
      </c>
      <c r="G108" s="456" t="s">
        <v>235</v>
      </c>
      <c r="H108" s="455" t="s">
        <v>0</v>
      </c>
      <c r="I108" s="451" t="str">
        <f ca="1" t="shared" si="4"/>
        <v>DF</v>
      </c>
      <c r="J108" s="456" t="s">
        <v>239</v>
      </c>
    </row>
    <row r="109" spans="1:10" ht="12.75" hidden="1" outlineLevel="1">
      <c r="A109" s="461"/>
      <c r="B109" s="461">
        <v>1</v>
      </c>
      <c r="C109" s="451">
        <v>99</v>
      </c>
      <c r="D109" s="452" t="s">
        <v>111</v>
      </c>
      <c r="E109" s="466" t="s">
        <v>171</v>
      </c>
      <c r="F109" s="453">
        <v>1995</v>
      </c>
      <c r="G109" s="459" t="s">
        <v>75</v>
      </c>
      <c r="H109" s="455" t="s">
        <v>79</v>
      </c>
      <c r="I109" s="451" t="str">
        <f ca="1" t="shared" si="4"/>
        <v>DM</v>
      </c>
      <c r="J109" s="456" t="s">
        <v>238</v>
      </c>
    </row>
    <row r="110" spans="1:10" ht="12.75" hidden="1" outlineLevel="1">
      <c r="A110" s="461"/>
      <c r="B110" s="461">
        <v>1</v>
      </c>
      <c r="C110" s="451">
        <v>102</v>
      </c>
      <c r="D110" s="457"/>
      <c r="E110" s="463" t="s">
        <v>157</v>
      </c>
      <c r="F110" s="464">
        <v>1996</v>
      </c>
      <c r="G110" s="456" t="s">
        <v>76</v>
      </c>
      <c r="H110" s="455" t="s">
        <v>79</v>
      </c>
      <c r="I110" s="451" t="str">
        <f ca="1" t="shared" si="4"/>
        <v>DM</v>
      </c>
      <c r="J110" s="456" t="s">
        <v>114</v>
      </c>
    </row>
    <row r="111" spans="1:10" ht="12.75" hidden="1" outlineLevel="1">
      <c r="A111" s="461"/>
      <c r="B111" s="461">
        <v>1</v>
      </c>
      <c r="C111" s="451">
        <v>104</v>
      </c>
      <c r="D111" s="457"/>
      <c r="E111" s="463" t="s">
        <v>130</v>
      </c>
      <c r="F111" s="464">
        <v>1996</v>
      </c>
      <c r="G111" s="456" t="s">
        <v>76</v>
      </c>
      <c r="H111" s="469" t="s">
        <v>79</v>
      </c>
      <c r="I111" s="451" t="str">
        <f ca="1" t="shared" si="4"/>
        <v>DM</v>
      </c>
      <c r="J111" s="456" t="s">
        <v>237</v>
      </c>
    </row>
    <row r="112" spans="1:10" ht="12.75" hidden="1" outlineLevel="1">
      <c r="A112" s="461"/>
      <c r="B112" s="461">
        <v>1</v>
      </c>
      <c r="C112" s="451">
        <v>105</v>
      </c>
      <c r="D112" s="462" t="s">
        <v>111</v>
      </c>
      <c r="E112" s="458" t="s">
        <v>189</v>
      </c>
      <c r="F112" s="453">
        <v>1996</v>
      </c>
      <c r="G112" s="456" t="s">
        <v>235</v>
      </c>
      <c r="H112" s="455" t="s">
        <v>79</v>
      </c>
      <c r="I112" s="451" t="str">
        <f ca="1" t="shared" si="4"/>
        <v>DM</v>
      </c>
      <c r="J112" s="456" t="s">
        <v>239</v>
      </c>
    </row>
    <row r="113" spans="1:10" ht="12.75" hidden="1" outlineLevel="1">
      <c r="A113" s="461"/>
      <c r="B113" s="461">
        <v>1</v>
      </c>
      <c r="C113" s="451">
        <v>106</v>
      </c>
      <c r="D113" s="462" t="s">
        <v>111</v>
      </c>
      <c r="E113" s="458" t="s">
        <v>191</v>
      </c>
      <c r="F113" s="453">
        <v>1997</v>
      </c>
      <c r="G113" s="456" t="s">
        <v>235</v>
      </c>
      <c r="H113" s="455" t="s">
        <v>79</v>
      </c>
      <c r="I113" s="451" t="str">
        <f ca="1" t="shared" si="4"/>
        <v>DM</v>
      </c>
      <c r="J113" s="456" t="s">
        <v>239</v>
      </c>
    </row>
    <row r="114" spans="1:10" ht="12.75" hidden="1" outlineLevel="1">
      <c r="A114" s="461"/>
      <c r="B114" s="461">
        <v>1</v>
      </c>
      <c r="C114" s="451">
        <v>108</v>
      </c>
      <c r="D114" s="462" t="s">
        <v>111</v>
      </c>
      <c r="E114" s="458" t="s">
        <v>193</v>
      </c>
      <c r="F114" s="453">
        <v>1996</v>
      </c>
      <c r="G114" s="456" t="s">
        <v>235</v>
      </c>
      <c r="H114" s="455" t="s">
        <v>79</v>
      </c>
      <c r="I114" s="451" t="str">
        <f ca="1" t="shared" si="4"/>
        <v>DM</v>
      </c>
      <c r="J114" s="456" t="s">
        <v>239</v>
      </c>
    </row>
    <row r="115" spans="1:10" ht="12.75" hidden="1" outlineLevel="1">
      <c r="A115" s="461"/>
      <c r="B115" s="461">
        <v>1</v>
      </c>
      <c r="C115" s="451">
        <v>110</v>
      </c>
      <c r="D115" s="462" t="s">
        <v>111</v>
      </c>
      <c r="E115" s="458" t="s">
        <v>194</v>
      </c>
      <c r="F115" s="453">
        <v>1997</v>
      </c>
      <c r="G115" s="456" t="s">
        <v>235</v>
      </c>
      <c r="H115" s="455" t="s">
        <v>79</v>
      </c>
      <c r="I115" s="451" t="str">
        <f ca="1" t="shared" si="4"/>
        <v>DM</v>
      </c>
      <c r="J115" s="456" t="s">
        <v>239</v>
      </c>
    </row>
    <row r="116" spans="1:10" ht="12" customHeight="1" hidden="1" outlineLevel="1">
      <c r="A116" s="461"/>
      <c r="B116" s="461">
        <v>1</v>
      </c>
      <c r="C116" s="451">
        <v>111</v>
      </c>
      <c r="D116" s="457"/>
      <c r="E116" s="463" t="s">
        <v>211</v>
      </c>
      <c r="F116" s="464">
        <v>1997</v>
      </c>
      <c r="G116" s="461"/>
      <c r="H116" s="455" t="s">
        <v>79</v>
      </c>
      <c r="I116" s="451" t="str">
        <f ca="1" t="shared" si="4"/>
        <v>DM</v>
      </c>
      <c r="J116" s="461"/>
    </row>
    <row r="117" spans="1:10" ht="12.75" hidden="1" outlineLevel="1">
      <c r="A117" s="461"/>
      <c r="B117" s="461">
        <v>1</v>
      </c>
      <c r="C117" s="451">
        <v>109</v>
      </c>
      <c r="D117" s="457"/>
      <c r="E117" s="463" t="s">
        <v>230</v>
      </c>
      <c r="F117" s="453">
        <v>1995</v>
      </c>
      <c r="G117" s="461"/>
      <c r="H117" s="455" t="s">
        <v>79</v>
      </c>
      <c r="I117" s="451" t="str">
        <f ca="1" t="shared" si="4"/>
        <v>DM</v>
      </c>
      <c r="J117" s="461"/>
    </row>
    <row r="118" spans="1:10" ht="12" customHeight="1" collapsed="1">
      <c r="A118" s="470" t="s">
        <v>280</v>
      </c>
      <c r="B118" s="461"/>
      <c r="C118" s="451"/>
      <c r="D118" s="457"/>
      <c r="E118" s="463"/>
      <c r="F118" s="464"/>
      <c r="G118" s="461"/>
      <c r="H118" s="455"/>
      <c r="I118" s="451"/>
      <c r="J118" s="461"/>
    </row>
    <row r="119" spans="1:10" ht="12.75" hidden="1" outlineLevel="1">
      <c r="A119" s="461"/>
      <c r="B119" s="461">
        <v>1</v>
      </c>
      <c r="C119" s="451">
        <v>112</v>
      </c>
      <c r="D119" s="452" t="s">
        <v>110</v>
      </c>
      <c r="E119" s="466" t="s">
        <v>170</v>
      </c>
      <c r="F119" s="453">
        <v>1998</v>
      </c>
      <c r="G119" s="459" t="s">
        <v>75</v>
      </c>
      <c r="H119" s="455" t="s">
        <v>0</v>
      </c>
      <c r="I119" s="451" t="str">
        <f aca="true" ca="1" t="shared" si="5" ref="I119:I139">IF((YEAR(NOW())-F119)&gt;=18,"A",IF((YEAR(NOW())-F119)&gt;=15,"C",IF((YEAR(NOW())-F119)&gt;=12,"D",IF((YEAR(NOW())-F119)&gt;=9,"E","F"))))&amp;H119</f>
        <v>EF</v>
      </c>
      <c r="J119" s="456" t="s">
        <v>238</v>
      </c>
    </row>
    <row r="120" spans="1:10" ht="12.75" hidden="1" outlineLevel="1">
      <c r="A120" s="461"/>
      <c r="B120" s="461">
        <v>1</v>
      </c>
      <c r="C120" s="451">
        <v>113</v>
      </c>
      <c r="D120" s="457"/>
      <c r="E120" s="458" t="s">
        <v>136</v>
      </c>
      <c r="F120" s="453">
        <v>1999</v>
      </c>
      <c r="G120" s="459" t="s">
        <v>77</v>
      </c>
      <c r="H120" s="455" t="s">
        <v>0</v>
      </c>
      <c r="I120" s="451" t="str">
        <f ca="1" t="shared" si="5"/>
        <v>EF</v>
      </c>
      <c r="J120" s="456" t="s">
        <v>115</v>
      </c>
    </row>
    <row r="121" spans="1:10" ht="12.75" hidden="1" outlineLevel="1">
      <c r="A121" s="461"/>
      <c r="B121" s="461">
        <v>1</v>
      </c>
      <c r="C121" s="451">
        <v>114</v>
      </c>
      <c r="D121" s="462" t="s">
        <v>110</v>
      </c>
      <c r="E121" s="458" t="s">
        <v>187</v>
      </c>
      <c r="F121" s="453">
        <v>1998</v>
      </c>
      <c r="G121" s="456" t="s">
        <v>235</v>
      </c>
      <c r="H121" s="455" t="s">
        <v>0</v>
      </c>
      <c r="I121" s="451" t="str">
        <f ca="1" t="shared" si="5"/>
        <v>EF</v>
      </c>
      <c r="J121" s="456" t="s">
        <v>239</v>
      </c>
    </row>
    <row r="122" spans="1:10" ht="12.75" hidden="1" outlineLevel="1">
      <c r="A122" s="461"/>
      <c r="B122" s="461">
        <v>1</v>
      </c>
      <c r="C122" s="451">
        <v>115</v>
      </c>
      <c r="D122" s="457"/>
      <c r="E122" s="458" t="s">
        <v>145</v>
      </c>
      <c r="F122" s="453">
        <v>2000</v>
      </c>
      <c r="G122" s="459" t="s">
        <v>77</v>
      </c>
      <c r="H122" s="455" t="s">
        <v>0</v>
      </c>
      <c r="I122" s="451" t="str">
        <f ca="1" t="shared" si="5"/>
        <v>EF</v>
      </c>
      <c r="J122" s="456" t="s">
        <v>115</v>
      </c>
    </row>
    <row r="123" spans="1:10" ht="12.75" hidden="1" outlineLevel="1">
      <c r="A123" s="461"/>
      <c r="B123" s="461">
        <v>1</v>
      </c>
      <c r="C123" s="451">
        <v>116</v>
      </c>
      <c r="D123" s="462" t="s">
        <v>110</v>
      </c>
      <c r="E123" s="458" t="s">
        <v>188</v>
      </c>
      <c r="F123" s="453">
        <v>1998</v>
      </c>
      <c r="G123" s="456" t="s">
        <v>235</v>
      </c>
      <c r="H123" s="455" t="s">
        <v>0</v>
      </c>
      <c r="I123" s="451" t="str">
        <f ca="1" t="shared" si="5"/>
        <v>EF</v>
      </c>
      <c r="J123" s="456" t="s">
        <v>239</v>
      </c>
    </row>
    <row r="124" spans="1:10" ht="12.75" hidden="1" outlineLevel="1">
      <c r="A124" s="461"/>
      <c r="B124" s="461">
        <v>1</v>
      </c>
      <c r="C124" s="451">
        <v>117</v>
      </c>
      <c r="D124" s="457"/>
      <c r="E124" s="463" t="s">
        <v>210</v>
      </c>
      <c r="F124" s="453">
        <v>1999</v>
      </c>
      <c r="G124" s="461"/>
      <c r="H124" s="455" t="s">
        <v>0</v>
      </c>
      <c r="I124" s="451" t="str">
        <f ca="1" t="shared" si="5"/>
        <v>EF</v>
      </c>
      <c r="J124" s="461"/>
    </row>
    <row r="125" spans="1:10" ht="12.75" hidden="1" outlineLevel="1">
      <c r="A125" s="461"/>
      <c r="B125" s="461">
        <v>1</v>
      </c>
      <c r="C125" s="451">
        <v>119</v>
      </c>
      <c r="D125" s="457"/>
      <c r="E125" s="458" t="s">
        <v>137</v>
      </c>
      <c r="F125" s="453">
        <v>1999</v>
      </c>
      <c r="G125" s="459" t="s">
        <v>77</v>
      </c>
      <c r="H125" s="455" t="s">
        <v>79</v>
      </c>
      <c r="I125" s="451" t="str">
        <f ca="1" t="shared" si="5"/>
        <v>EM</v>
      </c>
      <c r="J125" s="456" t="s">
        <v>115</v>
      </c>
    </row>
    <row r="126" spans="1:10" ht="12.75" hidden="1" outlineLevel="1">
      <c r="A126" s="461"/>
      <c r="B126" s="461">
        <v>1</v>
      </c>
      <c r="C126" s="451">
        <v>120</v>
      </c>
      <c r="D126" s="457"/>
      <c r="E126" s="458" t="s">
        <v>138</v>
      </c>
      <c r="F126" s="453">
        <v>1998</v>
      </c>
      <c r="G126" s="459" t="s">
        <v>77</v>
      </c>
      <c r="H126" s="455" t="s">
        <v>79</v>
      </c>
      <c r="I126" s="451" t="str">
        <f ca="1" t="shared" si="5"/>
        <v>EM</v>
      </c>
      <c r="J126" s="456" t="s">
        <v>115</v>
      </c>
    </row>
    <row r="127" spans="1:10" ht="12.75" hidden="1" outlineLevel="1">
      <c r="A127" s="461"/>
      <c r="B127" s="461">
        <v>1</v>
      </c>
      <c r="C127" s="451">
        <v>121</v>
      </c>
      <c r="D127" s="452" t="s">
        <v>110</v>
      </c>
      <c r="E127" s="466" t="s">
        <v>172</v>
      </c>
      <c r="F127" s="453">
        <v>1998</v>
      </c>
      <c r="G127" s="459" t="s">
        <v>75</v>
      </c>
      <c r="H127" s="455" t="s">
        <v>79</v>
      </c>
      <c r="I127" s="451" t="str">
        <f ca="1" t="shared" si="5"/>
        <v>EM</v>
      </c>
      <c r="J127" s="456" t="s">
        <v>238</v>
      </c>
    </row>
    <row r="128" spans="1:10" ht="12.75" hidden="1" outlineLevel="1">
      <c r="A128" s="461"/>
      <c r="B128" s="461">
        <v>1</v>
      </c>
      <c r="C128" s="451">
        <v>122</v>
      </c>
      <c r="D128" s="457"/>
      <c r="E128" s="458" t="s">
        <v>140</v>
      </c>
      <c r="F128" s="453">
        <v>1999</v>
      </c>
      <c r="G128" s="459" t="s">
        <v>77</v>
      </c>
      <c r="H128" s="455" t="s">
        <v>79</v>
      </c>
      <c r="I128" s="451" t="str">
        <f ca="1" t="shared" si="5"/>
        <v>EM</v>
      </c>
      <c r="J128" s="456" t="s">
        <v>115</v>
      </c>
    </row>
    <row r="129" spans="1:10" ht="12.75" hidden="1" outlineLevel="1">
      <c r="A129" s="461"/>
      <c r="B129" s="461">
        <v>1</v>
      </c>
      <c r="C129" s="451">
        <v>123</v>
      </c>
      <c r="D129" s="452" t="s">
        <v>110</v>
      </c>
      <c r="E129" s="466" t="s">
        <v>173</v>
      </c>
      <c r="F129" s="453">
        <v>1998</v>
      </c>
      <c r="G129" s="459" t="s">
        <v>75</v>
      </c>
      <c r="H129" s="455" t="s">
        <v>79</v>
      </c>
      <c r="I129" s="451" t="str">
        <f ca="1" t="shared" si="5"/>
        <v>EM</v>
      </c>
      <c r="J129" s="456" t="s">
        <v>238</v>
      </c>
    </row>
    <row r="130" spans="1:10" ht="12.75" hidden="1" outlineLevel="1">
      <c r="A130" s="461"/>
      <c r="B130" s="461">
        <v>1</v>
      </c>
      <c r="C130" s="451">
        <v>124</v>
      </c>
      <c r="D130" s="462" t="s">
        <v>110</v>
      </c>
      <c r="E130" s="458" t="s">
        <v>190</v>
      </c>
      <c r="F130" s="453">
        <v>1999</v>
      </c>
      <c r="G130" s="456" t="s">
        <v>235</v>
      </c>
      <c r="H130" s="455" t="s">
        <v>79</v>
      </c>
      <c r="I130" s="451" t="str">
        <f ca="1" t="shared" si="5"/>
        <v>EM</v>
      </c>
      <c r="J130" s="456" t="s">
        <v>239</v>
      </c>
    </row>
    <row r="131" spans="1:10" ht="12.75" hidden="1" outlineLevel="1">
      <c r="A131" s="461"/>
      <c r="B131" s="461">
        <v>1</v>
      </c>
      <c r="C131" s="451">
        <v>125</v>
      </c>
      <c r="D131" s="452" t="s">
        <v>110</v>
      </c>
      <c r="E131" s="466" t="s">
        <v>175</v>
      </c>
      <c r="F131" s="453">
        <v>1999</v>
      </c>
      <c r="G131" s="459" t="s">
        <v>75</v>
      </c>
      <c r="H131" s="455" t="s">
        <v>79</v>
      </c>
      <c r="I131" s="451" t="str">
        <f ca="1" t="shared" si="5"/>
        <v>EM</v>
      </c>
      <c r="J131" s="456" t="s">
        <v>238</v>
      </c>
    </row>
    <row r="132" spans="1:10" ht="12.75" hidden="1" outlineLevel="1">
      <c r="A132" s="461"/>
      <c r="B132" s="461">
        <v>1</v>
      </c>
      <c r="C132" s="451">
        <v>126</v>
      </c>
      <c r="D132" s="462" t="s">
        <v>110</v>
      </c>
      <c r="E132" s="458" t="s">
        <v>192</v>
      </c>
      <c r="F132" s="453">
        <v>2000</v>
      </c>
      <c r="G132" s="456" t="s">
        <v>235</v>
      </c>
      <c r="H132" s="455" t="s">
        <v>79</v>
      </c>
      <c r="I132" s="451" t="str">
        <f ca="1" t="shared" si="5"/>
        <v>EM</v>
      </c>
      <c r="J132" s="456" t="s">
        <v>239</v>
      </c>
    </row>
    <row r="133" spans="1:10" ht="12.75" hidden="1" outlineLevel="1">
      <c r="A133" s="461"/>
      <c r="B133" s="461">
        <v>1</v>
      </c>
      <c r="C133" s="451">
        <v>127</v>
      </c>
      <c r="D133" s="457"/>
      <c r="E133" s="463" t="s">
        <v>198</v>
      </c>
      <c r="F133" s="464">
        <v>2000</v>
      </c>
      <c r="G133" s="456" t="s">
        <v>76</v>
      </c>
      <c r="H133" s="455" t="s">
        <v>79</v>
      </c>
      <c r="I133" s="451" t="str">
        <f ca="1" t="shared" si="5"/>
        <v>EM</v>
      </c>
      <c r="J133" s="461"/>
    </row>
    <row r="134" spans="1:10" ht="12.75" hidden="1" outlineLevel="1">
      <c r="A134" s="461"/>
      <c r="B134" s="461">
        <v>1</v>
      </c>
      <c r="C134" s="451">
        <v>128</v>
      </c>
      <c r="D134" s="452" t="s">
        <v>110</v>
      </c>
      <c r="E134" s="466" t="s">
        <v>176</v>
      </c>
      <c r="F134" s="453">
        <v>1998</v>
      </c>
      <c r="G134" s="459" t="s">
        <v>75</v>
      </c>
      <c r="H134" s="455" t="s">
        <v>79</v>
      </c>
      <c r="I134" s="451" t="str">
        <f ca="1" t="shared" si="5"/>
        <v>EM</v>
      </c>
      <c r="J134" s="456" t="s">
        <v>238</v>
      </c>
    </row>
    <row r="135" spans="1:10" ht="12.75" hidden="1" outlineLevel="1">
      <c r="A135" s="461"/>
      <c r="B135" s="461">
        <v>1</v>
      </c>
      <c r="C135" s="451">
        <v>130</v>
      </c>
      <c r="D135" s="457"/>
      <c r="E135" s="463" t="s">
        <v>212</v>
      </c>
      <c r="F135" s="464">
        <v>1999</v>
      </c>
      <c r="G135" s="461"/>
      <c r="H135" s="455" t="s">
        <v>79</v>
      </c>
      <c r="I135" s="451" t="str">
        <f ca="1" t="shared" si="5"/>
        <v>EM</v>
      </c>
      <c r="J135" s="461"/>
    </row>
    <row r="136" spans="1:10" ht="12.75" hidden="1" outlineLevel="1">
      <c r="A136" s="461"/>
      <c r="B136" s="461">
        <v>1</v>
      </c>
      <c r="C136" s="451">
        <v>132</v>
      </c>
      <c r="D136" s="457"/>
      <c r="E136" s="458" t="s">
        <v>141</v>
      </c>
      <c r="F136" s="453">
        <v>2003</v>
      </c>
      <c r="G136" s="459" t="s">
        <v>77</v>
      </c>
      <c r="H136" s="455" t="s">
        <v>0</v>
      </c>
      <c r="I136" s="451" t="str">
        <f ca="1" t="shared" si="5"/>
        <v>FF</v>
      </c>
      <c r="J136" s="456" t="s">
        <v>115</v>
      </c>
    </row>
    <row r="137" spans="1:10" ht="12.75" hidden="1" outlineLevel="1">
      <c r="A137" s="461"/>
      <c r="B137" s="461">
        <v>1</v>
      </c>
      <c r="C137" s="451">
        <v>133</v>
      </c>
      <c r="D137" s="457"/>
      <c r="E137" s="458" t="s">
        <v>143</v>
      </c>
      <c r="F137" s="453">
        <v>2002</v>
      </c>
      <c r="G137" s="459" t="s">
        <v>77</v>
      </c>
      <c r="H137" s="455" t="s">
        <v>0</v>
      </c>
      <c r="I137" s="451" t="str">
        <f ca="1" t="shared" si="5"/>
        <v>FF</v>
      </c>
      <c r="J137" s="456" t="s">
        <v>115</v>
      </c>
    </row>
    <row r="138" spans="1:10" ht="12.75" hidden="1" outlineLevel="1">
      <c r="A138" s="461"/>
      <c r="B138" s="461">
        <v>1</v>
      </c>
      <c r="C138" s="451">
        <v>135</v>
      </c>
      <c r="D138" s="457"/>
      <c r="E138" s="458" t="s">
        <v>146</v>
      </c>
      <c r="F138" s="453">
        <v>2001</v>
      </c>
      <c r="G138" s="459" t="s">
        <v>77</v>
      </c>
      <c r="H138" s="455" t="s">
        <v>0</v>
      </c>
      <c r="I138" s="451" t="str">
        <f ca="1" t="shared" si="5"/>
        <v>FF</v>
      </c>
      <c r="J138" s="456" t="s">
        <v>115</v>
      </c>
    </row>
    <row r="139" spans="1:10" ht="12.75" hidden="1" outlineLevel="1">
      <c r="A139" s="461"/>
      <c r="B139" s="461">
        <v>1</v>
      </c>
      <c r="C139" s="451">
        <v>136</v>
      </c>
      <c r="D139" s="461"/>
      <c r="E139" s="461" t="s">
        <v>127</v>
      </c>
      <c r="F139" s="452">
        <v>2001</v>
      </c>
      <c r="G139" s="470" t="s">
        <v>77</v>
      </c>
      <c r="H139" s="465" t="s">
        <v>0</v>
      </c>
      <c r="I139" s="451" t="str">
        <f ca="1" t="shared" si="5"/>
        <v>FF</v>
      </c>
      <c r="J139" s="470" t="s">
        <v>115</v>
      </c>
    </row>
    <row r="140" spans="1:10" ht="12.75" collapsed="1">
      <c r="A140" s="461"/>
      <c r="B140" s="461"/>
      <c r="C140" s="451"/>
      <c r="D140" s="457"/>
      <c r="E140" s="463"/>
      <c r="F140" s="453"/>
      <c r="G140" s="461"/>
      <c r="H140" s="455"/>
      <c r="I140" s="451"/>
      <c r="J140" s="461"/>
    </row>
    <row r="141" spans="1:10" ht="12.75" collapsed="1">
      <c r="A141" s="461"/>
      <c r="B141" s="461"/>
      <c r="C141" s="451">
        <v>83</v>
      </c>
      <c r="D141" s="457"/>
      <c r="E141" s="463" t="s">
        <v>153</v>
      </c>
      <c r="F141" s="464">
        <v>1994</v>
      </c>
      <c r="G141" s="456" t="s">
        <v>76</v>
      </c>
      <c r="H141" s="455" t="s">
        <v>79</v>
      </c>
      <c r="I141" s="451" t="str">
        <f aca="true" ca="1" t="shared" si="6" ref="I141:I160">IF((YEAR(NOW())-F141)&gt;=18,"A",IF((YEAR(NOW())-F141)&gt;=15,"C",IF((YEAR(NOW())-F141)&gt;=12,"D",IF((YEAR(NOW())-F141)&gt;=9,"E","F"))))&amp;H141</f>
        <v>CM</v>
      </c>
      <c r="J141" s="456" t="s">
        <v>114</v>
      </c>
    </row>
    <row r="142" spans="1:10" ht="12.75">
      <c r="A142" s="451"/>
      <c r="B142" s="451"/>
      <c r="C142" s="451">
        <v>41</v>
      </c>
      <c r="D142" s="457"/>
      <c r="E142" s="463" t="s">
        <v>206</v>
      </c>
      <c r="F142" s="453">
        <v>1985</v>
      </c>
      <c r="G142" s="461"/>
      <c r="H142" s="455" t="s">
        <v>79</v>
      </c>
      <c r="I142" s="451" t="str">
        <f ca="1" t="shared" si="6"/>
        <v>AM</v>
      </c>
      <c r="J142" s="461"/>
    </row>
    <row r="143" spans="1:10" ht="12.75">
      <c r="A143" s="451"/>
      <c r="B143" s="451"/>
      <c r="C143" s="451">
        <v>9</v>
      </c>
      <c r="D143" s="457"/>
      <c r="E143" s="460" t="s">
        <v>217</v>
      </c>
      <c r="F143" s="453">
        <v>1989</v>
      </c>
      <c r="G143" s="461"/>
      <c r="H143" s="455" t="s">
        <v>0</v>
      </c>
      <c r="I143" s="451" t="str">
        <f ca="1" t="shared" si="6"/>
        <v>AF</v>
      </c>
      <c r="J143" s="461"/>
    </row>
    <row r="144" spans="1:10" ht="12.75">
      <c r="A144" s="451"/>
      <c r="B144" s="451"/>
      <c r="C144" s="451">
        <v>16</v>
      </c>
      <c r="D144" s="457"/>
      <c r="E144" s="463" t="s">
        <v>218</v>
      </c>
      <c r="F144" s="453">
        <v>1987</v>
      </c>
      <c r="G144" s="461"/>
      <c r="H144" s="455" t="s">
        <v>79</v>
      </c>
      <c r="I144" s="451" t="str">
        <f ca="1" t="shared" si="6"/>
        <v>AM</v>
      </c>
      <c r="J144" s="461"/>
    </row>
    <row r="145" spans="1:10" ht="12.75">
      <c r="A145" s="451"/>
      <c r="B145" s="451"/>
      <c r="C145" s="451">
        <v>19</v>
      </c>
      <c r="D145" s="457"/>
      <c r="E145" s="463" t="s">
        <v>196</v>
      </c>
      <c r="F145" s="464">
        <v>1991</v>
      </c>
      <c r="G145" s="456" t="s">
        <v>76</v>
      </c>
      <c r="H145" s="455" t="s">
        <v>79</v>
      </c>
      <c r="I145" s="451" t="str">
        <f ca="1" t="shared" si="6"/>
        <v>AM</v>
      </c>
      <c r="J145" s="461"/>
    </row>
    <row r="146" spans="1:10" ht="12.75">
      <c r="A146" s="451"/>
      <c r="B146" s="451"/>
      <c r="C146" s="451">
        <v>31</v>
      </c>
      <c r="D146" s="462" t="s">
        <v>25</v>
      </c>
      <c r="E146" s="458" t="s">
        <v>180</v>
      </c>
      <c r="F146" s="453">
        <v>1988</v>
      </c>
      <c r="G146" s="456" t="s">
        <v>235</v>
      </c>
      <c r="H146" s="455" t="s">
        <v>79</v>
      </c>
      <c r="I146" s="451" t="str">
        <f ca="1" t="shared" si="6"/>
        <v>AM</v>
      </c>
      <c r="J146" s="456" t="s">
        <v>239</v>
      </c>
    </row>
    <row r="147" spans="1:10" ht="12.75">
      <c r="A147" s="451"/>
      <c r="B147" s="451"/>
      <c r="C147" s="451">
        <v>32</v>
      </c>
      <c r="D147" s="462" t="s">
        <v>25</v>
      </c>
      <c r="E147" s="458" t="s">
        <v>181</v>
      </c>
      <c r="F147" s="453">
        <v>1988</v>
      </c>
      <c r="G147" s="456" t="s">
        <v>235</v>
      </c>
      <c r="H147" s="455" t="s">
        <v>79</v>
      </c>
      <c r="I147" s="451" t="str">
        <f ca="1" t="shared" si="6"/>
        <v>AM</v>
      </c>
      <c r="J147" s="456" t="s">
        <v>239</v>
      </c>
    </row>
    <row r="148" spans="1:10" ht="12.75">
      <c r="A148" s="461"/>
      <c r="B148" s="461"/>
      <c r="C148" s="451">
        <v>33</v>
      </c>
      <c r="D148" s="457"/>
      <c r="E148" s="458" t="s">
        <v>133</v>
      </c>
      <c r="F148" s="453">
        <v>1975</v>
      </c>
      <c r="G148" s="459" t="s">
        <v>77</v>
      </c>
      <c r="H148" s="455" t="s">
        <v>79</v>
      </c>
      <c r="I148" s="451" t="str">
        <f ca="1" t="shared" si="6"/>
        <v>AM</v>
      </c>
      <c r="J148" s="456" t="s">
        <v>115</v>
      </c>
    </row>
    <row r="149" spans="1:10" ht="12.75">
      <c r="A149" s="451"/>
      <c r="B149" s="451"/>
      <c r="C149" s="451">
        <v>38</v>
      </c>
      <c r="D149" s="457"/>
      <c r="E149" s="463" t="s">
        <v>201</v>
      </c>
      <c r="F149" s="464">
        <v>1983</v>
      </c>
      <c r="G149" s="461"/>
      <c r="H149" s="455" t="s">
        <v>79</v>
      </c>
      <c r="I149" s="451" t="str">
        <f ca="1" t="shared" si="6"/>
        <v>AM</v>
      </c>
      <c r="J149" s="461"/>
    </row>
    <row r="150" spans="1:10" ht="12.75">
      <c r="A150" s="451"/>
      <c r="B150" s="451"/>
      <c r="C150" s="451">
        <v>39</v>
      </c>
      <c r="D150" s="457"/>
      <c r="E150" s="463" t="s">
        <v>202</v>
      </c>
      <c r="F150" s="464">
        <v>1983</v>
      </c>
      <c r="G150" s="461"/>
      <c r="H150" s="455" t="s">
        <v>79</v>
      </c>
      <c r="I150" s="451" t="str">
        <f ca="1" t="shared" si="6"/>
        <v>AM</v>
      </c>
      <c r="J150" s="461"/>
    </row>
    <row r="151" spans="1:10" ht="12.75">
      <c r="A151" s="461"/>
      <c r="B151" s="461"/>
      <c r="C151" s="451">
        <v>94</v>
      </c>
      <c r="D151" s="457"/>
      <c r="E151" s="474" t="s">
        <v>139</v>
      </c>
      <c r="F151" s="453">
        <v>1997</v>
      </c>
      <c r="G151" s="459" t="s">
        <v>77</v>
      </c>
      <c r="H151" s="455" t="s">
        <v>0</v>
      </c>
      <c r="I151" s="451" t="str">
        <f ca="1" t="shared" si="6"/>
        <v>DF</v>
      </c>
      <c r="J151" s="456" t="s">
        <v>115</v>
      </c>
    </row>
    <row r="152" spans="1:10" ht="12.75">
      <c r="A152" s="461"/>
      <c r="B152" s="461"/>
      <c r="C152" s="451">
        <v>100</v>
      </c>
      <c r="D152" s="457"/>
      <c r="E152" s="458" t="s">
        <v>135</v>
      </c>
      <c r="F152" s="453">
        <v>1995</v>
      </c>
      <c r="G152" s="459" t="s">
        <v>77</v>
      </c>
      <c r="H152" s="455" t="s">
        <v>79</v>
      </c>
      <c r="I152" s="451" t="str">
        <f ca="1" t="shared" si="6"/>
        <v>DM</v>
      </c>
      <c r="J152" s="456" t="s">
        <v>115</v>
      </c>
    </row>
    <row r="153" spans="1:10" ht="12.75">
      <c r="A153" s="461"/>
      <c r="B153" s="461"/>
      <c r="C153" s="451">
        <v>101</v>
      </c>
      <c r="D153" s="462" t="s">
        <v>111</v>
      </c>
      <c r="E153" s="458" t="s">
        <v>179</v>
      </c>
      <c r="F153" s="453">
        <v>1997</v>
      </c>
      <c r="G153" s="456" t="s">
        <v>235</v>
      </c>
      <c r="H153" s="455" t="s">
        <v>79</v>
      </c>
      <c r="I153" s="451" t="str">
        <f ca="1" t="shared" si="6"/>
        <v>DM</v>
      </c>
      <c r="J153" s="456" t="s">
        <v>239</v>
      </c>
    </row>
    <row r="154" spans="1:10" ht="12.75">
      <c r="A154" s="461"/>
      <c r="B154" s="461"/>
      <c r="C154" s="451">
        <v>103</v>
      </c>
      <c r="D154" s="457"/>
      <c r="E154" s="463" t="s">
        <v>158</v>
      </c>
      <c r="F154" s="464">
        <v>1995</v>
      </c>
      <c r="G154" s="456" t="s">
        <v>76</v>
      </c>
      <c r="H154" s="469" t="s">
        <v>79</v>
      </c>
      <c r="I154" s="451" t="str">
        <f ca="1" t="shared" si="6"/>
        <v>DM</v>
      </c>
      <c r="J154" s="456" t="s">
        <v>114</v>
      </c>
    </row>
    <row r="155" spans="1:10" ht="12.75">
      <c r="A155" s="461"/>
      <c r="B155" s="461"/>
      <c r="C155" s="451">
        <v>107</v>
      </c>
      <c r="D155" s="457"/>
      <c r="E155" s="458" t="s">
        <v>142</v>
      </c>
      <c r="F155" s="453">
        <v>1996</v>
      </c>
      <c r="G155" s="459" t="s">
        <v>77</v>
      </c>
      <c r="H155" s="455" t="s">
        <v>79</v>
      </c>
      <c r="I155" s="451" t="str">
        <f ca="1" t="shared" si="6"/>
        <v>DM</v>
      </c>
      <c r="J155" s="456" t="s">
        <v>115</v>
      </c>
    </row>
    <row r="156" spans="1:10" ht="12.75">
      <c r="A156" s="461"/>
      <c r="B156" s="461"/>
      <c r="C156" s="451">
        <v>118</v>
      </c>
      <c r="D156" s="457"/>
      <c r="E156" s="463" t="s">
        <v>156</v>
      </c>
      <c r="F156" s="464">
        <v>1999</v>
      </c>
      <c r="G156" s="456" t="s">
        <v>76</v>
      </c>
      <c r="H156" s="469" t="s">
        <v>79</v>
      </c>
      <c r="I156" s="451" t="str">
        <f ca="1" t="shared" si="6"/>
        <v>EM</v>
      </c>
      <c r="J156" s="456" t="s">
        <v>114</v>
      </c>
    </row>
    <row r="157" spans="1:10" ht="12.75">
      <c r="A157" s="461"/>
      <c r="B157" s="461"/>
      <c r="C157" s="451">
        <v>129</v>
      </c>
      <c r="D157" s="457"/>
      <c r="E157" s="463" t="s">
        <v>160</v>
      </c>
      <c r="F157" s="464">
        <v>1999</v>
      </c>
      <c r="G157" s="456" t="s">
        <v>76</v>
      </c>
      <c r="H157" s="455" t="s">
        <v>79</v>
      </c>
      <c r="I157" s="451" t="str">
        <f ca="1" t="shared" si="6"/>
        <v>EM</v>
      </c>
      <c r="J157" s="456" t="s">
        <v>114</v>
      </c>
    </row>
    <row r="158" spans="1:10" ht="12.75">
      <c r="A158" s="461"/>
      <c r="B158" s="461"/>
      <c r="C158" s="451">
        <v>131</v>
      </c>
      <c r="D158" s="457"/>
      <c r="E158" s="463" t="s">
        <v>213</v>
      </c>
      <c r="F158" s="453">
        <v>1998</v>
      </c>
      <c r="G158" s="461"/>
      <c r="H158" s="455" t="s">
        <v>79</v>
      </c>
      <c r="I158" s="451" t="str">
        <f ca="1" t="shared" si="6"/>
        <v>EM</v>
      </c>
      <c r="J158" s="461"/>
    </row>
    <row r="159" spans="1:10" ht="12.75">
      <c r="A159" s="461"/>
      <c r="B159" s="461"/>
      <c r="C159" s="451">
        <v>134</v>
      </c>
      <c r="D159" s="457"/>
      <c r="E159" s="458" t="s">
        <v>144</v>
      </c>
      <c r="F159" s="453">
        <v>2003</v>
      </c>
      <c r="G159" s="459" t="s">
        <v>77</v>
      </c>
      <c r="H159" s="455" t="s">
        <v>0</v>
      </c>
      <c r="I159" s="451" t="str">
        <f ca="1" t="shared" si="6"/>
        <v>FF</v>
      </c>
      <c r="J159" s="456" t="s">
        <v>115</v>
      </c>
    </row>
    <row r="160" spans="1:10" ht="12.75">
      <c r="A160" s="461"/>
      <c r="B160" s="461"/>
      <c r="C160" s="451">
        <v>98</v>
      </c>
      <c r="D160" s="457"/>
      <c r="E160" s="463" t="s">
        <v>209</v>
      </c>
      <c r="F160" s="464">
        <v>1996</v>
      </c>
      <c r="G160" s="461"/>
      <c r="H160" s="455" t="s">
        <v>0</v>
      </c>
      <c r="I160" s="451" t="str">
        <f ca="1" t="shared" si="6"/>
        <v>DF</v>
      </c>
      <c r="J160" s="461"/>
    </row>
    <row r="161" spans="1:10" ht="12.75" outlineLevel="1">
      <c r="A161" s="451"/>
      <c r="B161" s="451"/>
      <c r="C161" s="451">
        <v>63</v>
      </c>
      <c r="D161" s="457" t="s">
        <v>26</v>
      </c>
      <c r="E161" s="463" t="s">
        <v>195</v>
      </c>
      <c r="F161" s="464">
        <v>1978</v>
      </c>
      <c r="G161" s="456" t="s">
        <v>76</v>
      </c>
      <c r="H161" s="455" t="s">
        <v>79</v>
      </c>
      <c r="I161" s="467" t="s">
        <v>84</v>
      </c>
      <c r="J161" s="461"/>
    </row>
    <row r="162" spans="1:10" ht="12.75" outlineLevel="1">
      <c r="A162" s="451"/>
      <c r="B162" s="461"/>
      <c r="C162" s="451">
        <v>30</v>
      </c>
      <c r="D162" s="457"/>
      <c r="E162" s="460" t="s">
        <v>216</v>
      </c>
      <c r="F162" s="453">
        <v>1985</v>
      </c>
      <c r="G162" s="461"/>
      <c r="H162" s="455" t="s">
        <v>79</v>
      </c>
      <c r="I162" s="451" t="s">
        <v>84</v>
      </c>
      <c r="J162" s="461"/>
    </row>
    <row r="163" spans="1:10" ht="12.75" outlineLevel="1">
      <c r="A163" s="451"/>
      <c r="B163" s="451"/>
      <c r="C163" s="451">
        <v>64</v>
      </c>
      <c r="D163" s="471" t="s">
        <v>26</v>
      </c>
      <c r="E163" s="474" t="s">
        <v>255</v>
      </c>
      <c r="F163" s="453">
        <v>1978</v>
      </c>
      <c r="G163" s="454" t="s">
        <v>77</v>
      </c>
      <c r="H163" s="455" t="s">
        <v>79</v>
      </c>
      <c r="I163" s="467" t="s">
        <v>84</v>
      </c>
      <c r="J163" s="456" t="s">
        <v>266</v>
      </c>
    </row>
    <row r="164" spans="1:10" ht="12.75" outlineLevel="1" collapsed="1">
      <c r="A164" s="461"/>
      <c r="B164" s="451"/>
      <c r="C164" s="451">
        <v>53</v>
      </c>
      <c r="D164" s="471" t="s">
        <v>26</v>
      </c>
      <c r="E164" s="474" t="s">
        <v>253</v>
      </c>
      <c r="F164" s="453">
        <v>1991</v>
      </c>
      <c r="G164" s="454" t="s">
        <v>77</v>
      </c>
      <c r="H164" s="455" t="s">
        <v>79</v>
      </c>
      <c r="I164" s="467" t="s">
        <v>84</v>
      </c>
      <c r="J164" s="456" t="s">
        <v>266</v>
      </c>
    </row>
  </sheetData>
  <sheetProtection/>
  <printOptions/>
  <pageMargins left="0.7480314960629921" right="0.7480314960629921" top="0.2755905511811024" bottom="0.31496062992125984" header="0.31496062992125984" footer="0.196850393700787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27.421875" style="1" customWidth="1"/>
    <col min="3" max="3" width="0.85546875" style="1" customWidth="1"/>
    <col min="4" max="4" width="8.7109375" style="302" customWidth="1"/>
    <col min="5" max="5" width="8.57421875" style="302" customWidth="1"/>
    <col min="6" max="25" width="4.7109375" style="1" hidden="1" customWidth="1" outlineLevel="1"/>
    <col min="26" max="26" width="4.7109375" style="1" customWidth="1" collapsed="1"/>
    <col min="27" max="27" width="4.00390625" style="1" customWidth="1"/>
    <col min="28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8" t="s">
        <v>267</v>
      </c>
      <c r="B1" s="9"/>
      <c r="C1" s="9"/>
      <c r="D1" s="14"/>
      <c r="E1" s="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2" thickBot="1">
      <c r="A2" s="9"/>
      <c r="B2" s="9"/>
      <c r="C2" s="9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.75" customHeight="1">
      <c r="A3" s="9"/>
      <c r="B3" s="179" t="s">
        <v>20</v>
      </c>
      <c r="D3" s="782">
        <f>programa!A2</f>
        <v>40166.841678240744</v>
      </c>
      <c r="E3" s="783"/>
      <c r="F3" s="784"/>
      <c r="G3" s="180"/>
      <c r="H3" s="18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1"/>
      <c r="AZ3" s="11"/>
      <c r="BA3" s="11"/>
      <c r="BB3" s="11"/>
      <c r="BC3" s="9"/>
      <c r="BD3" s="9"/>
    </row>
    <row r="4" spans="1:56" ht="12">
      <c r="A4" s="9"/>
      <c r="B4" s="181" t="s">
        <v>21</v>
      </c>
      <c r="D4" s="514" t="s">
        <v>25</v>
      </c>
      <c r="E4" s="520"/>
      <c r="F4" s="515"/>
      <c r="G4" s="182"/>
      <c r="H4" s="18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4"/>
      <c r="AZ4" s="14"/>
      <c r="BA4" s="14"/>
      <c r="BB4" s="14"/>
      <c r="BC4" s="14"/>
      <c r="BD4" s="14"/>
    </row>
    <row r="5" spans="1:56" ht="12">
      <c r="A5" s="9"/>
      <c r="B5" s="181" t="s">
        <v>22</v>
      </c>
      <c r="D5" s="516" t="s">
        <v>276</v>
      </c>
      <c r="E5" s="520"/>
      <c r="F5" s="517"/>
      <c r="G5" s="183"/>
      <c r="H5" s="18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4"/>
      <c r="AZ5" s="14"/>
      <c r="BA5" s="14"/>
      <c r="BB5" s="14"/>
      <c r="BC5" s="14"/>
      <c r="BD5" s="14"/>
    </row>
    <row r="6" spans="1:56" ht="12">
      <c r="A6" s="9"/>
      <c r="B6" s="181" t="s">
        <v>23</v>
      </c>
      <c r="D6" s="516" t="s">
        <v>116</v>
      </c>
      <c r="E6" s="520"/>
      <c r="F6" s="517"/>
      <c r="G6" s="182"/>
      <c r="H6" s="18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4"/>
      <c r="AZ6" s="14"/>
      <c r="BA6" s="14"/>
      <c r="BB6" s="14"/>
      <c r="BC6" s="14"/>
      <c r="BD6" s="14"/>
    </row>
    <row r="7" spans="1:56" ht="13.5" customHeight="1" thickBot="1">
      <c r="A7" s="9"/>
      <c r="B7" s="184" t="s">
        <v>24</v>
      </c>
      <c r="D7" s="518"/>
      <c r="E7" s="521"/>
      <c r="F7" s="519"/>
      <c r="G7" s="185"/>
      <c r="H7" s="18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3.5" customHeight="1">
      <c r="A8" s="9"/>
      <c r="B8" s="17"/>
      <c r="C8" s="17"/>
      <c r="D8" s="14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9"/>
      <c r="AM8" s="17"/>
      <c r="AN8" s="17"/>
      <c r="AO8" s="17"/>
      <c r="AP8" s="9"/>
      <c r="AQ8" s="17"/>
      <c r="AR8" s="17"/>
      <c r="AS8" s="17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9" ht="13.5" customHeight="1" thickBot="1">
      <c r="A9" s="9"/>
      <c r="B9" s="17"/>
      <c r="C9" s="17"/>
      <c r="D9" s="14"/>
      <c r="E9" s="14"/>
      <c r="F9" s="18" t="s">
        <v>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E9" s="18" t="s">
        <v>6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9"/>
      <c r="BD9" s="9"/>
      <c r="BG9" s="2"/>
    </row>
    <row r="10" spans="1:59" ht="13.5" customHeight="1" thickBot="1">
      <c r="A10" s="9"/>
      <c r="B10" s="186" t="str">
        <f>CONCATENATE($D$4," pogrupis")</f>
        <v>A pogrupis</v>
      </c>
      <c r="C10" s="62"/>
      <c r="D10" s="187"/>
      <c r="E10" s="14"/>
      <c r="F10" s="785" t="s">
        <v>7</v>
      </c>
      <c r="G10" s="786"/>
      <c r="H10" s="786"/>
      <c r="I10" s="787"/>
      <c r="J10" s="791" t="s">
        <v>8</v>
      </c>
      <c r="K10" s="792"/>
      <c r="L10" s="792"/>
      <c r="M10" s="793"/>
      <c r="N10" s="788" t="s">
        <v>9</v>
      </c>
      <c r="O10" s="789"/>
      <c r="P10" s="789"/>
      <c r="Q10" s="790"/>
      <c r="R10" s="791" t="s">
        <v>30</v>
      </c>
      <c r="S10" s="792"/>
      <c r="T10" s="792"/>
      <c r="U10" s="793"/>
      <c r="V10" s="788" t="s">
        <v>31</v>
      </c>
      <c r="W10" s="789"/>
      <c r="X10" s="789"/>
      <c r="Y10" s="790"/>
      <c r="Z10" s="791" t="s">
        <v>10</v>
      </c>
      <c r="AA10" s="792"/>
      <c r="AB10" s="792"/>
      <c r="AC10" s="794"/>
      <c r="AD10" s="188"/>
      <c r="AE10" s="788" t="s">
        <v>7</v>
      </c>
      <c r="AF10" s="789"/>
      <c r="AG10" s="789"/>
      <c r="AH10" s="790"/>
      <c r="AI10" s="788" t="s">
        <v>8</v>
      </c>
      <c r="AJ10" s="789"/>
      <c r="AK10" s="789"/>
      <c r="AL10" s="790"/>
      <c r="AM10" s="791" t="s">
        <v>9</v>
      </c>
      <c r="AN10" s="792"/>
      <c r="AO10" s="792"/>
      <c r="AP10" s="793"/>
      <c r="AQ10" s="788" t="s">
        <v>30</v>
      </c>
      <c r="AR10" s="789"/>
      <c r="AS10" s="789"/>
      <c r="AT10" s="790"/>
      <c r="AU10" s="791" t="s">
        <v>31</v>
      </c>
      <c r="AV10" s="792"/>
      <c r="AW10" s="792"/>
      <c r="AX10" s="793"/>
      <c r="AY10" s="795" t="s">
        <v>10</v>
      </c>
      <c r="AZ10" s="792"/>
      <c r="BA10" s="792"/>
      <c r="BB10" s="794"/>
      <c r="BC10" s="188"/>
      <c r="BD10" s="9"/>
      <c r="BG10" s="2"/>
    </row>
    <row r="11" spans="1:56" ht="13.5" customHeight="1" thickBot="1">
      <c r="A11" s="378" t="s">
        <v>11</v>
      </c>
      <c r="B11" s="341" t="s">
        <v>12</v>
      </c>
      <c r="C11" s="342" t="s">
        <v>13</v>
      </c>
      <c r="D11" s="342" t="s">
        <v>71</v>
      </c>
      <c r="E11" s="342" t="s">
        <v>72</v>
      </c>
      <c r="F11" s="198" t="s">
        <v>14</v>
      </c>
      <c r="G11" s="199" t="s">
        <v>16</v>
      </c>
      <c r="H11" s="200" t="s">
        <v>15</v>
      </c>
      <c r="I11" s="201" t="s">
        <v>16</v>
      </c>
      <c r="J11" s="202" t="s">
        <v>14</v>
      </c>
      <c r="K11" s="199" t="s">
        <v>16</v>
      </c>
      <c r="L11" s="200" t="s">
        <v>15</v>
      </c>
      <c r="M11" s="203" t="s">
        <v>16</v>
      </c>
      <c r="N11" s="198" t="s">
        <v>14</v>
      </c>
      <c r="O11" s="199" t="s">
        <v>16</v>
      </c>
      <c r="P11" s="200" t="s">
        <v>15</v>
      </c>
      <c r="Q11" s="201" t="s">
        <v>16</v>
      </c>
      <c r="R11" s="202" t="s">
        <v>14</v>
      </c>
      <c r="S11" s="199" t="s">
        <v>16</v>
      </c>
      <c r="T11" s="200" t="s">
        <v>15</v>
      </c>
      <c r="U11" s="203" t="s">
        <v>16</v>
      </c>
      <c r="V11" s="198" t="s">
        <v>14</v>
      </c>
      <c r="W11" s="199" t="s">
        <v>16</v>
      </c>
      <c r="X11" s="200" t="s">
        <v>15</v>
      </c>
      <c r="Y11" s="201" t="s">
        <v>16</v>
      </c>
      <c r="Z11" s="202" t="s">
        <v>272</v>
      </c>
      <c r="AA11" s="199" t="s">
        <v>274</v>
      </c>
      <c r="AB11" s="200" t="s">
        <v>273</v>
      </c>
      <c r="AC11" s="204" t="s">
        <v>274</v>
      </c>
      <c r="AD11" s="197" t="s">
        <v>3</v>
      </c>
      <c r="AE11" s="198" t="s">
        <v>14</v>
      </c>
      <c r="AF11" s="199" t="s">
        <v>16</v>
      </c>
      <c r="AG11" s="200" t="s">
        <v>15</v>
      </c>
      <c r="AH11" s="201" t="s">
        <v>16</v>
      </c>
      <c r="AI11" s="198" t="s">
        <v>14</v>
      </c>
      <c r="AJ11" s="199" t="s">
        <v>16</v>
      </c>
      <c r="AK11" s="200" t="s">
        <v>15</v>
      </c>
      <c r="AL11" s="201" t="s">
        <v>16</v>
      </c>
      <c r="AM11" s="202" t="s">
        <v>14</v>
      </c>
      <c r="AN11" s="199" t="s">
        <v>16</v>
      </c>
      <c r="AO11" s="200" t="s">
        <v>15</v>
      </c>
      <c r="AP11" s="203" t="s">
        <v>16</v>
      </c>
      <c r="AQ11" s="198" t="s">
        <v>14</v>
      </c>
      <c r="AR11" s="199" t="s">
        <v>16</v>
      </c>
      <c r="AS11" s="200" t="s">
        <v>15</v>
      </c>
      <c r="AT11" s="201" t="s">
        <v>16</v>
      </c>
      <c r="AU11" s="202" t="s">
        <v>14</v>
      </c>
      <c r="AV11" s="199" t="s">
        <v>16</v>
      </c>
      <c r="AW11" s="200" t="s">
        <v>15</v>
      </c>
      <c r="AX11" s="204" t="s">
        <v>16</v>
      </c>
      <c r="AY11" s="428" t="s">
        <v>281</v>
      </c>
      <c r="AZ11" s="199" t="s">
        <v>282</v>
      </c>
      <c r="BA11" s="200" t="s">
        <v>283</v>
      </c>
      <c r="BB11" s="203" t="s">
        <v>282</v>
      </c>
      <c r="BC11" s="206" t="s">
        <v>3</v>
      </c>
      <c r="BD11" s="207" t="s">
        <v>17</v>
      </c>
    </row>
    <row r="12" spans="1:56" ht="12.75">
      <c r="A12" s="379">
        <v>1</v>
      </c>
      <c r="B12" s="460" t="s">
        <v>225</v>
      </c>
      <c r="C12" s="96"/>
      <c r="D12" s="488">
        <v>1991</v>
      </c>
      <c r="E12" s="489"/>
      <c r="F12" s="316">
        <v>0</v>
      </c>
      <c r="G12" s="214">
        <v>0</v>
      </c>
      <c r="H12" s="215">
        <v>0</v>
      </c>
      <c r="I12" s="216">
        <v>0</v>
      </c>
      <c r="J12" s="213">
        <v>0</v>
      </c>
      <c r="K12" s="214">
        <v>0</v>
      </c>
      <c r="L12" s="215">
        <v>1</v>
      </c>
      <c r="M12" s="216">
        <v>2</v>
      </c>
      <c r="N12" s="213">
        <v>1</v>
      </c>
      <c r="O12" s="214">
        <v>6</v>
      </c>
      <c r="P12" s="215">
        <v>1</v>
      </c>
      <c r="Q12" s="216">
        <v>2</v>
      </c>
      <c r="R12" s="213">
        <v>0</v>
      </c>
      <c r="S12" s="214">
        <v>0</v>
      </c>
      <c r="T12" s="215">
        <v>0</v>
      </c>
      <c r="U12" s="216">
        <v>0</v>
      </c>
      <c r="V12" s="213">
        <v>1</v>
      </c>
      <c r="W12" s="214">
        <v>7</v>
      </c>
      <c r="X12" s="215">
        <v>1</v>
      </c>
      <c r="Y12" s="218">
        <v>3</v>
      </c>
      <c r="Z12" s="414">
        <f aca="true" t="shared" si="0" ref="Z12:Z28">F12+J12+N12+R12+V12</f>
        <v>2</v>
      </c>
      <c r="AA12" s="415">
        <f aca="true" t="shared" si="1" ref="AA12:AA28">G12+K12+O12+S12+W12</f>
        <v>13</v>
      </c>
      <c r="AB12" s="416">
        <f aca="true" t="shared" si="2" ref="AB12:AB28">H12+L12+P12+T12+X12</f>
        <v>3</v>
      </c>
      <c r="AC12" s="417">
        <f aca="true" t="shared" si="3" ref="AC12:AC28">I12+M12+Q12+U12+Y12</f>
        <v>7</v>
      </c>
      <c r="AD12" s="411" t="s">
        <v>109</v>
      </c>
      <c r="AE12" s="213"/>
      <c r="AF12" s="214"/>
      <c r="AG12" s="215"/>
      <c r="AH12" s="216"/>
      <c r="AI12" s="213"/>
      <c r="AJ12" s="214"/>
      <c r="AK12" s="215"/>
      <c r="AL12" s="216"/>
      <c r="AM12" s="217">
        <v>1</v>
      </c>
      <c r="AN12" s="214">
        <v>1</v>
      </c>
      <c r="AO12" s="215">
        <v>1</v>
      </c>
      <c r="AP12" s="218">
        <v>1</v>
      </c>
      <c r="AQ12" s="213"/>
      <c r="AR12" s="214"/>
      <c r="AS12" s="215"/>
      <c r="AT12" s="216"/>
      <c r="AU12" s="217"/>
      <c r="AV12" s="214"/>
      <c r="AW12" s="215"/>
      <c r="AX12" s="216"/>
      <c r="AY12" s="414">
        <f aca="true" t="shared" si="4" ref="AY12:AY20">AE12+AI12+AM12+AQ12+AU12</f>
        <v>1</v>
      </c>
      <c r="AZ12" s="415">
        <f aca="true" t="shared" si="5" ref="AZ12:AZ20">AF12+AJ12+AN12+AR12+AV12</f>
        <v>1</v>
      </c>
      <c r="BA12" s="416">
        <f aca="true" t="shared" si="6" ref="BA12:BA20">AG12+AK12+AO12+AS12+AW12</f>
        <v>1</v>
      </c>
      <c r="BB12" s="417">
        <f aca="true" t="shared" si="7" ref="BB12:BB20">AH12+AL12+AP12+AT12+AX12</f>
        <v>1</v>
      </c>
      <c r="BC12" s="424" t="s">
        <v>102</v>
      </c>
      <c r="BD12" s="220">
        <v>100</v>
      </c>
    </row>
    <row r="13" spans="1:56" ht="12.75">
      <c r="A13" s="228">
        <v>2</v>
      </c>
      <c r="B13" s="463" t="s">
        <v>223</v>
      </c>
      <c r="C13" s="96"/>
      <c r="D13" s="488">
        <v>1988</v>
      </c>
      <c r="E13" s="489"/>
      <c r="F13" s="248">
        <v>1</v>
      </c>
      <c r="G13" s="66">
        <v>1</v>
      </c>
      <c r="H13" s="228">
        <v>1</v>
      </c>
      <c r="I13" s="229">
        <v>1</v>
      </c>
      <c r="J13" s="227">
        <v>1</v>
      </c>
      <c r="K13" s="66">
        <v>3</v>
      </c>
      <c r="L13" s="228">
        <v>1</v>
      </c>
      <c r="M13" s="229">
        <v>2</v>
      </c>
      <c r="N13" s="227">
        <v>1</v>
      </c>
      <c r="O13" s="66">
        <v>2</v>
      </c>
      <c r="P13" s="228">
        <v>1</v>
      </c>
      <c r="Q13" s="229">
        <v>2</v>
      </c>
      <c r="R13" s="227">
        <v>0</v>
      </c>
      <c r="S13" s="66">
        <v>0</v>
      </c>
      <c r="T13" s="228">
        <v>1</v>
      </c>
      <c r="U13" s="229">
        <v>6</v>
      </c>
      <c r="V13" s="227">
        <v>1</v>
      </c>
      <c r="W13" s="66">
        <v>1</v>
      </c>
      <c r="X13" s="228">
        <v>1</v>
      </c>
      <c r="Y13" s="231">
        <v>1</v>
      </c>
      <c r="Z13" s="317">
        <f t="shared" si="0"/>
        <v>4</v>
      </c>
      <c r="AA13" s="5">
        <f t="shared" si="1"/>
        <v>7</v>
      </c>
      <c r="AB13" s="6">
        <f t="shared" si="2"/>
        <v>5</v>
      </c>
      <c r="AC13" s="318">
        <f t="shared" si="3"/>
        <v>12</v>
      </c>
      <c r="AD13" s="411" t="s">
        <v>103</v>
      </c>
      <c r="AE13" s="227"/>
      <c r="AF13" s="66"/>
      <c r="AG13" s="228">
        <v>1</v>
      </c>
      <c r="AH13" s="229">
        <v>4</v>
      </c>
      <c r="AI13" s="227"/>
      <c r="AJ13" s="66"/>
      <c r="AK13" s="228">
        <v>1</v>
      </c>
      <c r="AL13" s="229">
        <v>4</v>
      </c>
      <c r="AM13" s="230">
        <v>1</v>
      </c>
      <c r="AN13" s="66">
        <v>2</v>
      </c>
      <c r="AO13" s="228">
        <v>1</v>
      </c>
      <c r="AP13" s="231">
        <v>1</v>
      </c>
      <c r="AQ13" s="227"/>
      <c r="AR13" s="66"/>
      <c r="AS13" s="228">
        <v>1</v>
      </c>
      <c r="AT13" s="229">
        <v>1</v>
      </c>
      <c r="AU13" s="230"/>
      <c r="AV13" s="66"/>
      <c r="AW13" s="228">
        <v>1</v>
      </c>
      <c r="AX13" s="229">
        <v>1</v>
      </c>
      <c r="AY13" s="317">
        <f t="shared" si="4"/>
        <v>1</v>
      </c>
      <c r="AZ13" s="5">
        <f t="shared" si="5"/>
        <v>2</v>
      </c>
      <c r="BA13" s="6">
        <f t="shared" si="6"/>
        <v>5</v>
      </c>
      <c r="BB13" s="318">
        <f t="shared" si="7"/>
        <v>11</v>
      </c>
      <c r="BC13" s="425" t="s">
        <v>103</v>
      </c>
      <c r="BD13" s="237">
        <v>89</v>
      </c>
    </row>
    <row r="14" spans="1:56" s="616" customFormat="1" ht="12.75">
      <c r="A14" s="599">
        <v>3</v>
      </c>
      <c r="B14" s="600" t="s">
        <v>232</v>
      </c>
      <c r="C14" s="601"/>
      <c r="D14" s="602">
        <v>1987</v>
      </c>
      <c r="E14" s="603"/>
      <c r="F14" s="604">
        <v>1</v>
      </c>
      <c r="G14" s="605">
        <v>2</v>
      </c>
      <c r="H14" s="599">
        <v>1</v>
      </c>
      <c r="I14" s="606">
        <v>1</v>
      </c>
      <c r="J14" s="604">
        <v>1</v>
      </c>
      <c r="K14" s="605">
        <v>3</v>
      </c>
      <c r="L14" s="599">
        <v>1</v>
      </c>
      <c r="M14" s="606">
        <v>1</v>
      </c>
      <c r="N14" s="604">
        <v>1</v>
      </c>
      <c r="O14" s="605">
        <v>1</v>
      </c>
      <c r="P14" s="599">
        <v>1</v>
      </c>
      <c r="Q14" s="606">
        <v>1</v>
      </c>
      <c r="R14" s="604">
        <v>0</v>
      </c>
      <c r="S14" s="605">
        <v>0</v>
      </c>
      <c r="T14" s="599">
        <v>0</v>
      </c>
      <c r="U14" s="606">
        <v>0</v>
      </c>
      <c r="V14" s="604">
        <v>1</v>
      </c>
      <c r="W14" s="605">
        <v>1</v>
      </c>
      <c r="X14" s="599">
        <v>1</v>
      </c>
      <c r="Y14" s="607">
        <v>1</v>
      </c>
      <c r="Z14" s="608">
        <f t="shared" si="0"/>
        <v>4</v>
      </c>
      <c r="AA14" s="609">
        <f t="shared" si="1"/>
        <v>7</v>
      </c>
      <c r="AB14" s="610">
        <f t="shared" si="2"/>
        <v>4</v>
      </c>
      <c r="AC14" s="611">
        <f t="shared" si="3"/>
        <v>4</v>
      </c>
      <c r="AD14" s="612" t="s">
        <v>104</v>
      </c>
      <c r="AE14" s="604">
        <v>1</v>
      </c>
      <c r="AF14" s="605">
        <v>4</v>
      </c>
      <c r="AG14" s="599">
        <v>1</v>
      </c>
      <c r="AH14" s="606">
        <v>3</v>
      </c>
      <c r="AI14" s="604"/>
      <c r="AJ14" s="605"/>
      <c r="AK14" s="599">
        <v>1</v>
      </c>
      <c r="AL14" s="606">
        <v>1</v>
      </c>
      <c r="AM14" s="613"/>
      <c r="AN14" s="605"/>
      <c r="AO14" s="599">
        <v>1</v>
      </c>
      <c r="AP14" s="607">
        <v>1</v>
      </c>
      <c r="AQ14" s="604"/>
      <c r="AR14" s="605"/>
      <c r="AS14" s="599">
        <v>1</v>
      </c>
      <c r="AT14" s="606">
        <v>1</v>
      </c>
      <c r="AU14" s="613"/>
      <c r="AV14" s="605"/>
      <c r="AW14" s="599">
        <v>1</v>
      </c>
      <c r="AX14" s="606">
        <v>1</v>
      </c>
      <c r="AY14" s="608">
        <f t="shared" si="4"/>
        <v>1</v>
      </c>
      <c r="AZ14" s="609">
        <f t="shared" si="5"/>
        <v>4</v>
      </c>
      <c r="BA14" s="610">
        <f t="shared" si="6"/>
        <v>5</v>
      </c>
      <c r="BB14" s="611">
        <f t="shared" si="7"/>
        <v>7</v>
      </c>
      <c r="BC14" s="614" t="s">
        <v>104</v>
      </c>
      <c r="BD14" s="615"/>
    </row>
    <row r="15" spans="1:56" s="634" customFormat="1" ht="12.75">
      <c r="A15" s="617">
        <v>4</v>
      </c>
      <c r="B15" s="618" t="s">
        <v>257</v>
      </c>
      <c r="C15" s="619"/>
      <c r="D15" s="620">
        <v>1988</v>
      </c>
      <c r="E15" s="621" t="s">
        <v>265</v>
      </c>
      <c r="F15" s="622">
        <v>1</v>
      </c>
      <c r="G15" s="623">
        <v>3</v>
      </c>
      <c r="H15" s="617">
        <v>1</v>
      </c>
      <c r="I15" s="624">
        <v>3</v>
      </c>
      <c r="J15" s="622">
        <v>1</v>
      </c>
      <c r="K15" s="623">
        <v>3</v>
      </c>
      <c r="L15" s="617">
        <v>1</v>
      </c>
      <c r="M15" s="624">
        <v>3</v>
      </c>
      <c r="N15" s="622">
        <v>1</v>
      </c>
      <c r="O15" s="623">
        <v>1</v>
      </c>
      <c r="P15" s="617">
        <v>1</v>
      </c>
      <c r="Q15" s="624">
        <v>1</v>
      </c>
      <c r="R15" s="622">
        <v>0</v>
      </c>
      <c r="S15" s="623">
        <v>0</v>
      </c>
      <c r="T15" s="617">
        <v>1</v>
      </c>
      <c r="U15" s="624">
        <v>4</v>
      </c>
      <c r="V15" s="622">
        <v>1</v>
      </c>
      <c r="W15" s="623">
        <v>1</v>
      </c>
      <c r="X15" s="617">
        <v>1</v>
      </c>
      <c r="Y15" s="625">
        <v>1</v>
      </c>
      <c r="Z15" s="626">
        <f t="shared" si="0"/>
        <v>4</v>
      </c>
      <c r="AA15" s="627">
        <f t="shared" si="1"/>
        <v>8</v>
      </c>
      <c r="AB15" s="628">
        <f t="shared" si="2"/>
        <v>5</v>
      </c>
      <c r="AC15" s="629">
        <f t="shared" si="3"/>
        <v>12</v>
      </c>
      <c r="AD15" s="630" t="s">
        <v>105</v>
      </c>
      <c r="AE15" s="622"/>
      <c r="AF15" s="623"/>
      <c r="AG15" s="617">
        <v>1</v>
      </c>
      <c r="AH15" s="624">
        <v>3</v>
      </c>
      <c r="AI15" s="622"/>
      <c r="AJ15" s="623"/>
      <c r="AK15" s="617">
        <v>1</v>
      </c>
      <c r="AL15" s="624">
        <v>2</v>
      </c>
      <c r="AM15" s="631"/>
      <c r="AN15" s="623"/>
      <c r="AO15" s="617">
        <v>1</v>
      </c>
      <c r="AP15" s="625">
        <v>1</v>
      </c>
      <c r="AQ15" s="622"/>
      <c r="AR15" s="623"/>
      <c r="AS15" s="617">
        <v>1</v>
      </c>
      <c r="AT15" s="624">
        <v>1</v>
      </c>
      <c r="AU15" s="631"/>
      <c r="AV15" s="623"/>
      <c r="AW15" s="617">
        <v>1</v>
      </c>
      <c r="AX15" s="624">
        <v>1</v>
      </c>
      <c r="AY15" s="626">
        <f t="shared" si="4"/>
        <v>0</v>
      </c>
      <c r="AZ15" s="627">
        <f t="shared" si="5"/>
        <v>0</v>
      </c>
      <c r="BA15" s="628">
        <f t="shared" si="6"/>
        <v>5</v>
      </c>
      <c r="BB15" s="629">
        <f t="shared" si="7"/>
        <v>8</v>
      </c>
      <c r="BC15" s="632" t="s">
        <v>105</v>
      </c>
      <c r="BD15" s="633"/>
    </row>
    <row r="16" spans="1:56" ht="12.75">
      <c r="A16" s="379">
        <v>5</v>
      </c>
      <c r="B16" s="598" t="s">
        <v>149</v>
      </c>
      <c r="C16" s="481"/>
      <c r="D16" s="486">
        <v>1982</v>
      </c>
      <c r="E16" s="487" t="s">
        <v>76</v>
      </c>
      <c r="F16" s="482">
        <v>1</v>
      </c>
      <c r="G16" s="250">
        <v>1</v>
      </c>
      <c r="H16" s="251">
        <v>1</v>
      </c>
      <c r="I16" s="252">
        <v>1</v>
      </c>
      <c r="J16" s="249">
        <v>1</v>
      </c>
      <c r="K16" s="250">
        <v>1</v>
      </c>
      <c r="L16" s="251">
        <v>1</v>
      </c>
      <c r="M16" s="252">
        <v>1</v>
      </c>
      <c r="N16" s="249">
        <v>1</v>
      </c>
      <c r="O16" s="250">
        <v>1</v>
      </c>
      <c r="P16" s="251">
        <v>1</v>
      </c>
      <c r="Q16" s="252">
        <v>1</v>
      </c>
      <c r="R16" s="249">
        <v>0</v>
      </c>
      <c r="S16" s="250">
        <v>0</v>
      </c>
      <c r="T16" s="251">
        <v>0</v>
      </c>
      <c r="U16" s="252">
        <v>0</v>
      </c>
      <c r="V16" s="249">
        <v>1</v>
      </c>
      <c r="W16" s="250">
        <v>2</v>
      </c>
      <c r="X16" s="251">
        <v>1</v>
      </c>
      <c r="Y16" s="254">
        <v>2</v>
      </c>
      <c r="Z16" s="317">
        <f t="shared" si="0"/>
        <v>4</v>
      </c>
      <c r="AA16" s="5">
        <f t="shared" si="1"/>
        <v>5</v>
      </c>
      <c r="AB16" s="6">
        <f t="shared" si="2"/>
        <v>4</v>
      </c>
      <c r="AC16" s="318">
        <f t="shared" si="3"/>
        <v>5</v>
      </c>
      <c r="AD16" s="420" t="s">
        <v>102</v>
      </c>
      <c r="AE16" s="227"/>
      <c r="AF16" s="66"/>
      <c r="AG16" s="228">
        <v>1</v>
      </c>
      <c r="AH16" s="229">
        <v>2</v>
      </c>
      <c r="AI16" s="227"/>
      <c r="AJ16" s="66"/>
      <c r="AK16" s="228"/>
      <c r="AL16" s="229"/>
      <c r="AM16" s="230"/>
      <c r="AN16" s="66"/>
      <c r="AO16" s="228">
        <v>1</v>
      </c>
      <c r="AP16" s="231">
        <v>1</v>
      </c>
      <c r="AQ16" s="227"/>
      <c r="AR16" s="66"/>
      <c r="AS16" s="228"/>
      <c r="AT16" s="229"/>
      <c r="AU16" s="230"/>
      <c r="AV16" s="66"/>
      <c r="AW16" s="228">
        <v>1</v>
      </c>
      <c r="AX16" s="229">
        <v>2</v>
      </c>
      <c r="AY16" s="317">
        <f t="shared" si="4"/>
        <v>0</v>
      </c>
      <c r="AZ16" s="5">
        <f t="shared" si="5"/>
        <v>0</v>
      </c>
      <c r="BA16" s="6">
        <f t="shared" si="6"/>
        <v>3</v>
      </c>
      <c r="BB16" s="318">
        <f t="shared" si="7"/>
        <v>5</v>
      </c>
      <c r="BC16" s="425" t="s">
        <v>106</v>
      </c>
      <c r="BD16" s="236">
        <v>79</v>
      </c>
    </row>
    <row r="17" spans="1:56" ht="12.75">
      <c r="A17" s="228">
        <v>6</v>
      </c>
      <c r="B17" s="463" t="s">
        <v>219</v>
      </c>
      <c r="C17" s="96"/>
      <c r="D17" s="488">
        <v>1989</v>
      </c>
      <c r="E17" s="489"/>
      <c r="F17" s="248">
        <v>0</v>
      </c>
      <c r="G17" s="66">
        <v>0</v>
      </c>
      <c r="H17" s="228">
        <v>0</v>
      </c>
      <c r="I17" s="229">
        <v>0</v>
      </c>
      <c r="J17" s="227">
        <v>0</v>
      </c>
      <c r="K17" s="66">
        <v>0</v>
      </c>
      <c r="L17" s="228">
        <v>0</v>
      </c>
      <c r="M17" s="229">
        <v>0</v>
      </c>
      <c r="N17" s="227">
        <v>0</v>
      </c>
      <c r="O17" s="66">
        <v>0</v>
      </c>
      <c r="P17" s="228">
        <v>1</v>
      </c>
      <c r="Q17" s="229">
        <v>2</v>
      </c>
      <c r="R17" s="227">
        <v>0</v>
      </c>
      <c r="S17" s="66">
        <v>0</v>
      </c>
      <c r="T17" s="228">
        <v>0</v>
      </c>
      <c r="U17" s="229">
        <v>0</v>
      </c>
      <c r="V17" s="227">
        <v>1</v>
      </c>
      <c r="W17" s="66">
        <v>3</v>
      </c>
      <c r="X17" s="228">
        <v>1</v>
      </c>
      <c r="Y17" s="231">
        <v>2</v>
      </c>
      <c r="Z17" s="317">
        <f t="shared" si="0"/>
        <v>1</v>
      </c>
      <c r="AA17" s="5">
        <f t="shared" si="1"/>
        <v>3</v>
      </c>
      <c r="AB17" s="6">
        <f t="shared" si="2"/>
        <v>2</v>
      </c>
      <c r="AC17" s="318">
        <f t="shared" si="3"/>
        <v>4</v>
      </c>
      <c r="AD17" s="485" t="s">
        <v>117</v>
      </c>
      <c r="AE17" s="227"/>
      <c r="AF17" s="66"/>
      <c r="AG17" s="228">
        <v>1</v>
      </c>
      <c r="AH17" s="229">
        <v>1</v>
      </c>
      <c r="AI17" s="227"/>
      <c r="AJ17" s="66"/>
      <c r="AK17" s="228"/>
      <c r="AL17" s="229"/>
      <c r="AM17" s="230"/>
      <c r="AN17" s="66"/>
      <c r="AO17" s="228">
        <v>1</v>
      </c>
      <c r="AP17" s="231">
        <v>3</v>
      </c>
      <c r="AQ17" s="227"/>
      <c r="AR17" s="66"/>
      <c r="AS17" s="228"/>
      <c r="AT17" s="229"/>
      <c r="AU17" s="230"/>
      <c r="AV17" s="66"/>
      <c r="AW17" s="228">
        <v>1</v>
      </c>
      <c r="AX17" s="229">
        <v>3</v>
      </c>
      <c r="AY17" s="317">
        <f t="shared" si="4"/>
        <v>0</v>
      </c>
      <c r="AZ17" s="5">
        <f t="shared" si="5"/>
        <v>0</v>
      </c>
      <c r="BA17" s="6">
        <f t="shared" si="6"/>
        <v>3</v>
      </c>
      <c r="BB17" s="318">
        <f t="shared" si="7"/>
        <v>7</v>
      </c>
      <c r="BC17" s="425" t="s">
        <v>107</v>
      </c>
      <c r="BD17" s="347">
        <v>71</v>
      </c>
    </row>
    <row r="18" spans="1:56" ht="12.75">
      <c r="A18" s="379">
        <v>7</v>
      </c>
      <c r="B18" s="483" t="s">
        <v>220</v>
      </c>
      <c r="C18" s="392"/>
      <c r="D18" s="488">
        <v>1988</v>
      </c>
      <c r="E18" s="489"/>
      <c r="F18" s="393">
        <v>1</v>
      </c>
      <c r="G18" s="357">
        <v>5</v>
      </c>
      <c r="H18" s="374">
        <v>1</v>
      </c>
      <c r="I18" s="375">
        <v>5</v>
      </c>
      <c r="J18" s="373">
        <v>0</v>
      </c>
      <c r="K18" s="357">
        <v>0</v>
      </c>
      <c r="L18" s="374">
        <v>0</v>
      </c>
      <c r="M18" s="375">
        <v>0</v>
      </c>
      <c r="N18" s="373">
        <v>1</v>
      </c>
      <c r="O18" s="357">
        <v>2</v>
      </c>
      <c r="P18" s="374">
        <v>1</v>
      </c>
      <c r="Q18" s="375">
        <v>1</v>
      </c>
      <c r="R18" s="373">
        <v>0</v>
      </c>
      <c r="S18" s="357">
        <v>0</v>
      </c>
      <c r="T18" s="374">
        <v>0</v>
      </c>
      <c r="U18" s="375">
        <v>0</v>
      </c>
      <c r="V18" s="373">
        <v>0</v>
      </c>
      <c r="W18" s="357">
        <v>0</v>
      </c>
      <c r="X18" s="374">
        <v>0</v>
      </c>
      <c r="Y18" s="377">
        <v>0</v>
      </c>
      <c r="Z18" s="317">
        <f t="shared" si="0"/>
        <v>2</v>
      </c>
      <c r="AA18" s="5">
        <f t="shared" si="1"/>
        <v>7</v>
      </c>
      <c r="AB18" s="6">
        <f t="shared" si="2"/>
        <v>2</v>
      </c>
      <c r="AC18" s="318">
        <f t="shared" si="3"/>
        <v>6</v>
      </c>
      <c r="AD18" s="410" t="s">
        <v>108</v>
      </c>
      <c r="AE18" s="227"/>
      <c r="AF18" s="66"/>
      <c r="AG18" s="228">
        <v>1</v>
      </c>
      <c r="AH18" s="229">
        <v>4</v>
      </c>
      <c r="AI18" s="227"/>
      <c r="AJ18" s="66"/>
      <c r="AK18" s="228"/>
      <c r="AL18" s="229"/>
      <c r="AM18" s="230"/>
      <c r="AN18" s="66"/>
      <c r="AO18" s="228">
        <v>1</v>
      </c>
      <c r="AP18" s="231">
        <v>3</v>
      </c>
      <c r="AQ18" s="227"/>
      <c r="AR18" s="66"/>
      <c r="AS18" s="228"/>
      <c r="AT18" s="229"/>
      <c r="AU18" s="230"/>
      <c r="AV18" s="66"/>
      <c r="AW18" s="228">
        <v>1</v>
      </c>
      <c r="AX18" s="229">
        <v>2</v>
      </c>
      <c r="AY18" s="317">
        <f t="shared" si="4"/>
        <v>0</v>
      </c>
      <c r="AZ18" s="5">
        <f t="shared" si="5"/>
        <v>0</v>
      </c>
      <c r="BA18" s="6">
        <f t="shared" si="6"/>
        <v>3</v>
      </c>
      <c r="BB18" s="318">
        <f t="shared" si="7"/>
        <v>9</v>
      </c>
      <c r="BC18" s="421" t="s">
        <v>108</v>
      </c>
      <c r="BD18" s="347">
        <v>63</v>
      </c>
    </row>
    <row r="19" spans="1:56" ht="12.75">
      <c r="A19" s="228">
        <v>8</v>
      </c>
      <c r="B19" s="460" t="s">
        <v>150</v>
      </c>
      <c r="C19" s="392"/>
      <c r="D19" s="488">
        <v>1989</v>
      </c>
      <c r="E19" s="489"/>
      <c r="F19" s="393">
        <v>0</v>
      </c>
      <c r="G19" s="357">
        <v>0</v>
      </c>
      <c r="H19" s="374">
        <v>0</v>
      </c>
      <c r="I19" s="375">
        <v>0</v>
      </c>
      <c r="J19" s="373">
        <v>0</v>
      </c>
      <c r="K19" s="357">
        <v>0</v>
      </c>
      <c r="L19" s="374">
        <v>1</v>
      </c>
      <c r="M19" s="375">
        <v>1</v>
      </c>
      <c r="N19" s="373">
        <v>1</v>
      </c>
      <c r="O19" s="357">
        <v>3</v>
      </c>
      <c r="P19" s="374">
        <v>1</v>
      </c>
      <c r="Q19" s="375">
        <v>3</v>
      </c>
      <c r="R19" s="227">
        <v>0</v>
      </c>
      <c r="S19" s="66">
        <v>0</v>
      </c>
      <c r="T19" s="228">
        <v>0</v>
      </c>
      <c r="U19" s="229">
        <v>0</v>
      </c>
      <c r="V19" s="373">
        <v>1</v>
      </c>
      <c r="W19" s="357">
        <v>1</v>
      </c>
      <c r="X19" s="374">
        <v>1</v>
      </c>
      <c r="Y19" s="377">
        <v>1</v>
      </c>
      <c r="Z19" s="317">
        <f t="shared" si="0"/>
        <v>2</v>
      </c>
      <c r="AA19" s="5">
        <f t="shared" si="1"/>
        <v>4</v>
      </c>
      <c r="AB19" s="6">
        <f t="shared" si="2"/>
        <v>3</v>
      </c>
      <c r="AC19" s="318">
        <f t="shared" si="3"/>
        <v>5</v>
      </c>
      <c r="AD19" s="410" t="s">
        <v>107</v>
      </c>
      <c r="AE19" s="227"/>
      <c r="AF19" s="66"/>
      <c r="AG19" s="228"/>
      <c r="AH19" s="229"/>
      <c r="AI19" s="227"/>
      <c r="AJ19" s="66"/>
      <c r="AK19" s="228"/>
      <c r="AL19" s="229"/>
      <c r="AM19" s="230"/>
      <c r="AN19" s="66"/>
      <c r="AO19" s="228">
        <v>1</v>
      </c>
      <c r="AP19" s="231">
        <v>1</v>
      </c>
      <c r="AQ19" s="227"/>
      <c r="AR19" s="66"/>
      <c r="AS19" s="228"/>
      <c r="AT19" s="229"/>
      <c r="AU19" s="230"/>
      <c r="AV19" s="66"/>
      <c r="AW19" s="228">
        <v>1</v>
      </c>
      <c r="AX19" s="229">
        <v>1</v>
      </c>
      <c r="AY19" s="317">
        <f t="shared" si="4"/>
        <v>0</v>
      </c>
      <c r="AZ19" s="5">
        <f t="shared" si="5"/>
        <v>0</v>
      </c>
      <c r="BA19" s="6">
        <f t="shared" si="6"/>
        <v>2</v>
      </c>
      <c r="BB19" s="318">
        <f t="shared" si="7"/>
        <v>2</v>
      </c>
      <c r="BC19" s="422" t="s">
        <v>109</v>
      </c>
      <c r="BD19" s="347">
        <v>56</v>
      </c>
    </row>
    <row r="20" spans="1:56" s="616" customFormat="1" ht="13.5" thickBot="1">
      <c r="A20" s="635">
        <v>9</v>
      </c>
      <c r="B20" s="636" t="s">
        <v>258</v>
      </c>
      <c r="C20" s="637"/>
      <c r="D20" s="638">
        <v>1990</v>
      </c>
      <c r="E20" s="639" t="s">
        <v>265</v>
      </c>
      <c r="F20" s="640">
        <v>1</v>
      </c>
      <c r="G20" s="641">
        <v>3</v>
      </c>
      <c r="H20" s="635">
        <v>1</v>
      </c>
      <c r="I20" s="642">
        <v>1</v>
      </c>
      <c r="J20" s="640">
        <v>0</v>
      </c>
      <c r="K20" s="641">
        <v>0</v>
      </c>
      <c r="L20" s="635">
        <v>1</v>
      </c>
      <c r="M20" s="642">
        <v>7</v>
      </c>
      <c r="N20" s="640">
        <v>0</v>
      </c>
      <c r="O20" s="641">
        <v>0</v>
      </c>
      <c r="P20" s="635">
        <v>1</v>
      </c>
      <c r="Q20" s="642">
        <v>3</v>
      </c>
      <c r="R20" s="640">
        <v>0</v>
      </c>
      <c r="S20" s="641">
        <v>0</v>
      </c>
      <c r="T20" s="635">
        <v>0</v>
      </c>
      <c r="U20" s="642">
        <v>0</v>
      </c>
      <c r="V20" s="640">
        <v>1</v>
      </c>
      <c r="W20" s="641">
        <v>1</v>
      </c>
      <c r="X20" s="635">
        <v>1</v>
      </c>
      <c r="Y20" s="643">
        <v>1</v>
      </c>
      <c r="Z20" s="644">
        <f t="shared" si="0"/>
        <v>2</v>
      </c>
      <c r="AA20" s="645">
        <f t="shared" si="1"/>
        <v>4</v>
      </c>
      <c r="AB20" s="646">
        <f t="shared" si="2"/>
        <v>4</v>
      </c>
      <c r="AC20" s="647">
        <f t="shared" si="3"/>
        <v>12</v>
      </c>
      <c r="AD20" s="612" t="s">
        <v>106</v>
      </c>
      <c r="AE20" s="604"/>
      <c r="AF20" s="605"/>
      <c r="AG20" s="599"/>
      <c r="AH20" s="606"/>
      <c r="AI20" s="604"/>
      <c r="AJ20" s="605"/>
      <c r="AK20" s="599"/>
      <c r="AL20" s="606"/>
      <c r="AM20" s="613"/>
      <c r="AN20" s="605"/>
      <c r="AO20" s="599">
        <v>1</v>
      </c>
      <c r="AP20" s="607">
        <v>5</v>
      </c>
      <c r="AQ20" s="604"/>
      <c r="AR20" s="605"/>
      <c r="AS20" s="599"/>
      <c r="AT20" s="606"/>
      <c r="AU20" s="613"/>
      <c r="AV20" s="605"/>
      <c r="AW20" s="599"/>
      <c r="AX20" s="606"/>
      <c r="AY20" s="608">
        <f t="shared" si="4"/>
        <v>0</v>
      </c>
      <c r="AZ20" s="609">
        <f t="shared" si="5"/>
        <v>0</v>
      </c>
      <c r="BA20" s="610">
        <f t="shared" si="6"/>
        <v>1</v>
      </c>
      <c r="BB20" s="611">
        <f t="shared" si="7"/>
        <v>5</v>
      </c>
      <c r="BC20" s="612" t="s">
        <v>117</v>
      </c>
      <c r="BD20" s="648"/>
    </row>
    <row r="21" spans="1:56" ht="12.75">
      <c r="A21" s="374">
        <v>10</v>
      </c>
      <c r="B21" s="483" t="s">
        <v>147</v>
      </c>
      <c r="C21" s="392"/>
      <c r="D21" s="534">
        <v>1988</v>
      </c>
      <c r="E21" s="535" t="s">
        <v>76</v>
      </c>
      <c r="F21" s="393">
        <v>0</v>
      </c>
      <c r="G21" s="357">
        <v>0</v>
      </c>
      <c r="H21" s="374">
        <v>0</v>
      </c>
      <c r="I21" s="375">
        <v>0</v>
      </c>
      <c r="J21" s="373">
        <v>0</v>
      </c>
      <c r="K21" s="357">
        <v>0</v>
      </c>
      <c r="L21" s="374">
        <v>0</v>
      </c>
      <c r="M21" s="375">
        <v>0</v>
      </c>
      <c r="N21" s="373">
        <v>0</v>
      </c>
      <c r="O21" s="357">
        <v>0</v>
      </c>
      <c r="P21" s="374">
        <v>0</v>
      </c>
      <c r="Q21" s="375">
        <v>0</v>
      </c>
      <c r="R21" s="373">
        <v>0</v>
      </c>
      <c r="S21" s="357">
        <v>0</v>
      </c>
      <c r="T21" s="374">
        <v>0</v>
      </c>
      <c r="U21" s="375">
        <v>0</v>
      </c>
      <c r="V21" s="373">
        <v>1</v>
      </c>
      <c r="W21" s="357">
        <v>8</v>
      </c>
      <c r="X21" s="374">
        <v>1</v>
      </c>
      <c r="Y21" s="377">
        <v>8</v>
      </c>
      <c r="Z21" s="404">
        <f t="shared" si="0"/>
        <v>1</v>
      </c>
      <c r="AA21" s="149">
        <f t="shared" si="1"/>
        <v>8</v>
      </c>
      <c r="AB21" s="150">
        <f t="shared" si="2"/>
        <v>1</v>
      </c>
      <c r="AC21" s="405">
        <f t="shared" si="3"/>
        <v>8</v>
      </c>
      <c r="AD21" s="411" t="s">
        <v>121</v>
      </c>
      <c r="AE21" s="227"/>
      <c r="AF21" s="66"/>
      <c r="AG21" s="228"/>
      <c r="AH21" s="229"/>
      <c r="AI21" s="227"/>
      <c r="AJ21" s="66"/>
      <c r="AK21" s="228"/>
      <c r="AL21" s="229"/>
      <c r="AM21" s="230"/>
      <c r="AN21" s="66"/>
      <c r="AO21" s="228"/>
      <c r="AP21" s="231"/>
      <c r="AQ21" s="227"/>
      <c r="AR21" s="66"/>
      <c r="AS21" s="228"/>
      <c r="AT21" s="229"/>
      <c r="AU21" s="230"/>
      <c r="AV21" s="66"/>
      <c r="AW21" s="228"/>
      <c r="AX21" s="229"/>
      <c r="AY21" s="317">
        <f aca="true" t="shared" si="8" ref="AY21:BB34">AE21+AI21+AM21+AQ21+AU21</f>
        <v>0</v>
      </c>
      <c r="AZ21" s="5">
        <f t="shared" si="8"/>
        <v>0</v>
      </c>
      <c r="BA21" s="6">
        <f t="shared" si="8"/>
        <v>0</v>
      </c>
      <c r="BB21" s="318">
        <f t="shared" si="8"/>
        <v>0</v>
      </c>
      <c r="BC21" s="421" t="s">
        <v>121</v>
      </c>
      <c r="BD21" s="237">
        <v>50</v>
      </c>
    </row>
    <row r="22" spans="1:56" ht="12.75">
      <c r="A22" s="379">
        <v>11</v>
      </c>
      <c r="B22" s="474" t="s">
        <v>246</v>
      </c>
      <c r="C22" s="96"/>
      <c r="D22" s="488">
        <v>1991</v>
      </c>
      <c r="E22" s="490" t="s">
        <v>77</v>
      </c>
      <c r="F22" s="248">
        <v>0</v>
      </c>
      <c r="G22" s="66">
        <v>0</v>
      </c>
      <c r="H22" s="228">
        <v>1</v>
      </c>
      <c r="I22" s="229">
        <v>2</v>
      </c>
      <c r="J22" s="227">
        <v>0</v>
      </c>
      <c r="K22" s="66">
        <v>0</v>
      </c>
      <c r="L22" s="228">
        <v>0</v>
      </c>
      <c r="M22" s="229">
        <v>0</v>
      </c>
      <c r="N22" s="227">
        <v>0</v>
      </c>
      <c r="O22" s="66">
        <v>0</v>
      </c>
      <c r="P22" s="228">
        <v>0</v>
      </c>
      <c r="Q22" s="229">
        <v>0</v>
      </c>
      <c r="R22" s="227">
        <v>0</v>
      </c>
      <c r="S22" s="66">
        <v>0</v>
      </c>
      <c r="T22" s="228">
        <v>0</v>
      </c>
      <c r="U22" s="229">
        <v>0</v>
      </c>
      <c r="V22" s="227">
        <v>1</v>
      </c>
      <c r="W22" s="66">
        <v>10</v>
      </c>
      <c r="X22" s="228">
        <v>1</v>
      </c>
      <c r="Y22" s="231">
        <v>1</v>
      </c>
      <c r="Z22" s="317">
        <f t="shared" si="0"/>
        <v>1</v>
      </c>
      <c r="AA22" s="5">
        <f t="shared" si="1"/>
        <v>10</v>
      </c>
      <c r="AB22" s="6">
        <f t="shared" si="2"/>
        <v>2</v>
      </c>
      <c r="AC22" s="318">
        <f t="shared" si="3"/>
        <v>3</v>
      </c>
      <c r="AD22" s="411" t="s">
        <v>122</v>
      </c>
      <c r="AE22" s="227"/>
      <c r="AF22" s="66"/>
      <c r="AG22" s="228"/>
      <c r="AH22" s="229"/>
      <c r="AI22" s="227"/>
      <c r="AJ22" s="66"/>
      <c r="AK22" s="228"/>
      <c r="AL22" s="229"/>
      <c r="AM22" s="230"/>
      <c r="AN22" s="66"/>
      <c r="AO22" s="228"/>
      <c r="AP22" s="231"/>
      <c r="AQ22" s="227"/>
      <c r="AR22" s="66"/>
      <c r="AS22" s="228"/>
      <c r="AT22" s="229"/>
      <c r="AU22" s="230"/>
      <c r="AV22" s="66"/>
      <c r="AW22" s="228"/>
      <c r="AX22" s="229"/>
      <c r="AY22" s="317">
        <f t="shared" si="8"/>
        <v>0</v>
      </c>
      <c r="AZ22" s="5">
        <f t="shared" si="8"/>
        <v>0</v>
      </c>
      <c r="BA22" s="6">
        <f t="shared" si="8"/>
        <v>0</v>
      </c>
      <c r="BB22" s="318">
        <f t="shared" si="8"/>
        <v>0</v>
      </c>
      <c r="BC22" s="421" t="s">
        <v>122</v>
      </c>
      <c r="BD22" s="237">
        <v>44</v>
      </c>
    </row>
    <row r="23" spans="1:56" ht="12.75">
      <c r="A23" s="228">
        <v>12</v>
      </c>
      <c r="B23" s="466" t="s">
        <v>165</v>
      </c>
      <c r="C23" s="96"/>
      <c r="D23" s="488">
        <v>1991</v>
      </c>
      <c r="E23" s="491" t="s">
        <v>75</v>
      </c>
      <c r="F23" s="248">
        <v>0</v>
      </c>
      <c r="G23" s="66">
        <v>0</v>
      </c>
      <c r="H23" s="228">
        <v>0</v>
      </c>
      <c r="I23" s="229">
        <v>0</v>
      </c>
      <c r="J23" s="227">
        <v>0</v>
      </c>
      <c r="K23" s="66">
        <v>0</v>
      </c>
      <c r="L23" s="228">
        <v>1</v>
      </c>
      <c r="M23" s="229">
        <v>4</v>
      </c>
      <c r="N23" s="227">
        <v>0</v>
      </c>
      <c r="O23" s="66">
        <v>0</v>
      </c>
      <c r="P23" s="228">
        <v>1</v>
      </c>
      <c r="Q23" s="229">
        <v>3</v>
      </c>
      <c r="R23" s="227">
        <v>0</v>
      </c>
      <c r="S23" s="66">
        <v>0</v>
      </c>
      <c r="T23" s="228">
        <v>0</v>
      </c>
      <c r="U23" s="229">
        <v>0</v>
      </c>
      <c r="V23" s="227">
        <v>0</v>
      </c>
      <c r="W23" s="66">
        <v>0</v>
      </c>
      <c r="X23" s="228">
        <v>1</v>
      </c>
      <c r="Y23" s="231">
        <v>2</v>
      </c>
      <c r="Z23" s="317">
        <f t="shared" si="0"/>
        <v>0</v>
      </c>
      <c r="AA23" s="5">
        <f t="shared" si="1"/>
        <v>0</v>
      </c>
      <c r="AB23" s="6">
        <f t="shared" si="2"/>
        <v>3</v>
      </c>
      <c r="AC23" s="318">
        <f t="shared" si="3"/>
        <v>9</v>
      </c>
      <c r="AD23" s="410" t="s">
        <v>123</v>
      </c>
      <c r="AE23" s="227"/>
      <c r="AF23" s="66"/>
      <c r="AG23" s="228"/>
      <c r="AH23" s="229"/>
      <c r="AI23" s="227"/>
      <c r="AJ23" s="66"/>
      <c r="AK23" s="228"/>
      <c r="AL23" s="229"/>
      <c r="AM23" s="230"/>
      <c r="AN23" s="66"/>
      <c r="AO23" s="228"/>
      <c r="AP23" s="231"/>
      <c r="AQ23" s="227"/>
      <c r="AR23" s="66"/>
      <c r="AS23" s="228"/>
      <c r="AT23" s="229"/>
      <c r="AU23" s="230"/>
      <c r="AV23" s="66"/>
      <c r="AW23" s="228"/>
      <c r="AX23" s="229"/>
      <c r="AY23" s="317">
        <f>AE23+AI23+AM23+AQ23+AU23</f>
        <v>0</v>
      </c>
      <c r="AZ23" s="5">
        <f>AF23+AJ23+AN23+AR23+AV23</f>
        <v>0</v>
      </c>
      <c r="BA23" s="6">
        <f>AG23+AK23+AO23+AS23+AW23</f>
        <v>0</v>
      </c>
      <c r="BB23" s="318">
        <f>AH23+AL23+AP23+AT23+AX23</f>
        <v>0</v>
      </c>
      <c r="BC23" s="422" t="s">
        <v>123</v>
      </c>
      <c r="BD23" s="347">
        <v>39</v>
      </c>
    </row>
    <row r="24" spans="1:56" ht="12.75">
      <c r="A24" s="379">
        <v>13</v>
      </c>
      <c r="B24" s="463" t="s">
        <v>116</v>
      </c>
      <c r="C24" s="96"/>
      <c r="D24" s="486">
        <v>1977</v>
      </c>
      <c r="E24" s="487" t="s">
        <v>76</v>
      </c>
      <c r="F24" s="248">
        <v>0</v>
      </c>
      <c r="G24" s="66">
        <v>0</v>
      </c>
      <c r="H24" s="228">
        <v>0</v>
      </c>
      <c r="I24" s="229">
        <v>0</v>
      </c>
      <c r="J24" s="227">
        <v>0</v>
      </c>
      <c r="K24" s="66">
        <v>0</v>
      </c>
      <c r="L24" s="228">
        <v>0</v>
      </c>
      <c r="M24" s="229">
        <v>0</v>
      </c>
      <c r="N24" s="227">
        <v>0</v>
      </c>
      <c r="O24" s="66">
        <v>0</v>
      </c>
      <c r="P24" s="228">
        <v>0</v>
      </c>
      <c r="Q24" s="229">
        <v>0</v>
      </c>
      <c r="R24" s="227">
        <v>0</v>
      </c>
      <c r="S24" s="66">
        <v>0</v>
      </c>
      <c r="T24" s="228">
        <v>0</v>
      </c>
      <c r="U24" s="229">
        <v>0</v>
      </c>
      <c r="V24" s="227">
        <v>0</v>
      </c>
      <c r="W24" s="66">
        <v>0</v>
      </c>
      <c r="X24" s="228">
        <v>1</v>
      </c>
      <c r="Y24" s="231">
        <v>1</v>
      </c>
      <c r="Z24" s="317">
        <f t="shared" si="0"/>
        <v>0</v>
      </c>
      <c r="AA24" s="5">
        <f t="shared" si="1"/>
        <v>0</v>
      </c>
      <c r="AB24" s="6">
        <f t="shared" si="2"/>
        <v>1</v>
      </c>
      <c r="AC24" s="318">
        <f t="shared" si="3"/>
        <v>1</v>
      </c>
      <c r="AD24" s="412" t="s">
        <v>124</v>
      </c>
      <c r="AE24" s="227"/>
      <c r="AF24" s="66"/>
      <c r="AG24" s="228"/>
      <c r="AH24" s="229"/>
      <c r="AI24" s="227"/>
      <c r="AJ24" s="66"/>
      <c r="AK24" s="228"/>
      <c r="AL24" s="229"/>
      <c r="AM24" s="230"/>
      <c r="AN24" s="66"/>
      <c r="AO24" s="228"/>
      <c r="AP24" s="231"/>
      <c r="AQ24" s="227"/>
      <c r="AR24" s="66"/>
      <c r="AS24" s="228"/>
      <c r="AT24" s="229"/>
      <c r="AU24" s="230"/>
      <c r="AV24" s="66"/>
      <c r="AW24" s="228"/>
      <c r="AX24" s="229"/>
      <c r="AY24" s="317">
        <f t="shared" si="8"/>
        <v>0</v>
      </c>
      <c r="AZ24" s="5">
        <f t="shared" si="8"/>
        <v>0</v>
      </c>
      <c r="BA24" s="6">
        <f t="shared" si="8"/>
        <v>0</v>
      </c>
      <c r="BB24" s="318">
        <f t="shared" si="8"/>
        <v>0</v>
      </c>
      <c r="BC24" s="423" t="s">
        <v>124</v>
      </c>
      <c r="BD24" s="347">
        <v>35</v>
      </c>
    </row>
    <row r="25" spans="1:56" ht="12.75">
      <c r="A25" s="228">
        <v>14</v>
      </c>
      <c r="B25" s="474" t="s">
        <v>256</v>
      </c>
      <c r="C25" s="96"/>
      <c r="D25" s="488">
        <v>1985</v>
      </c>
      <c r="E25" s="490" t="s">
        <v>77</v>
      </c>
      <c r="F25" s="248">
        <v>0</v>
      </c>
      <c r="G25" s="66">
        <v>0</v>
      </c>
      <c r="H25" s="228">
        <v>0</v>
      </c>
      <c r="I25" s="229">
        <v>0</v>
      </c>
      <c r="J25" s="227">
        <v>0</v>
      </c>
      <c r="K25" s="66">
        <v>0</v>
      </c>
      <c r="L25" s="228">
        <v>0</v>
      </c>
      <c r="M25" s="229">
        <v>0</v>
      </c>
      <c r="N25" s="227">
        <v>0</v>
      </c>
      <c r="O25" s="66">
        <v>0</v>
      </c>
      <c r="P25" s="228">
        <v>1</v>
      </c>
      <c r="Q25" s="229">
        <v>3</v>
      </c>
      <c r="R25" s="227">
        <v>0</v>
      </c>
      <c r="S25" s="66">
        <v>0</v>
      </c>
      <c r="T25" s="228">
        <v>0</v>
      </c>
      <c r="U25" s="229">
        <v>0</v>
      </c>
      <c r="V25" s="227">
        <v>0</v>
      </c>
      <c r="W25" s="66">
        <v>0</v>
      </c>
      <c r="X25" s="228">
        <v>0</v>
      </c>
      <c r="Y25" s="231">
        <v>0</v>
      </c>
      <c r="Z25" s="317">
        <f t="shared" si="0"/>
        <v>0</v>
      </c>
      <c r="AA25" s="5">
        <f t="shared" si="1"/>
        <v>0</v>
      </c>
      <c r="AB25" s="6">
        <f t="shared" si="2"/>
        <v>1</v>
      </c>
      <c r="AC25" s="318">
        <f t="shared" si="3"/>
        <v>3</v>
      </c>
      <c r="AD25" s="411" t="s">
        <v>125</v>
      </c>
      <c r="AE25" s="227"/>
      <c r="AF25" s="66"/>
      <c r="AG25" s="228"/>
      <c r="AH25" s="229"/>
      <c r="AI25" s="227"/>
      <c r="AJ25" s="66"/>
      <c r="AK25" s="228"/>
      <c r="AL25" s="229"/>
      <c r="AM25" s="230"/>
      <c r="AN25" s="66"/>
      <c r="AO25" s="228"/>
      <c r="AP25" s="231"/>
      <c r="AQ25" s="227"/>
      <c r="AR25" s="66"/>
      <c r="AS25" s="228"/>
      <c r="AT25" s="229"/>
      <c r="AU25" s="230"/>
      <c r="AV25" s="66"/>
      <c r="AW25" s="228"/>
      <c r="AX25" s="229"/>
      <c r="AY25" s="317">
        <f t="shared" si="8"/>
        <v>0</v>
      </c>
      <c r="AZ25" s="5">
        <f t="shared" si="8"/>
        <v>0</v>
      </c>
      <c r="BA25" s="6">
        <f t="shared" si="8"/>
        <v>0</v>
      </c>
      <c r="BB25" s="318">
        <f t="shared" si="8"/>
        <v>0</v>
      </c>
      <c r="BC25" s="421" t="s">
        <v>125</v>
      </c>
      <c r="BD25" s="347">
        <v>31</v>
      </c>
    </row>
    <row r="26" spans="1:56" ht="12.75">
      <c r="A26" s="379">
        <v>15</v>
      </c>
      <c r="B26" s="474" t="s">
        <v>250</v>
      </c>
      <c r="C26" s="96"/>
      <c r="D26" s="488">
        <v>1988</v>
      </c>
      <c r="E26" s="490" t="s">
        <v>77</v>
      </c>
      <c r="F26" s="248">
        <v>0</v>
      </c>
      <c r="G26" s="66">
        <v>0</v>
      </c>
      <c r="H26" s="228">
        <v>0</v>
      </c>
      <c r="I26" s="229">
        <v>0</v>
      </c>
      <c r="J26" s="227">
        <v>0</v>
      </c>
      <c r="K26" s="66">
        <v>0</v>
      </c>
      <c r="L26" s="228">
        <v>0</v>
      </c>
      <c r="M26" s="229">
        <v>0</v>
      </c>
      <c r="N26" s="227">
        <v>0</v>
      </c>
      <c r="O26" s="66">
        <v>0</v>
      </c>
      <c r="P26" s="228">
        <v>0</v>
      </c>
      <c r="Q26" s="229">
        <v>0</v>
      </c>
      <c r="R26" s="227">
        <v>0</v>
      </c>
      <c r="S26" s="66">
        <v>0</v>
      </c>
      <c r="T26" s="228">
        <v>0</v>
      </c>
      <c r="U26" s="229">
        <v>0</v>
      </c>
      <c r="V26" s="227">
        <v>0</v>
      </c>
      <c r="W26" s="66">
        <v>0</v>
      </c>
      <c r="X26" s="228">
        <v>1</v>
      </c>
      <c r="Y26" s="231">
        <v>6</v>
      </c>
      <c r="Z26" s="317">
        <f t="shared" si="0"/>
        <v>0</v>
      </c>
      <c r="AA26" s="5">
        <f t="shared" si="1"/>
        <v>0</v>
      </c>
      <c r="AB26" s="6">
        <f t="shared" si="2"/>
        <v>1</v>
      </c>
      <c r="AC26" s="318">
        <f t="shared" si="3"/>
        <v>6</v>
      </c>
      <c r="AD26" s="411" t="s">
        <v>275</v>
      </c>
      <c r="AE26" s="227"/>
      <c r="AF26" s="66"/>
      <c r="AG26" s="228"/>
      <c r="AH26" s="229"/>
      <c r="AI26" s="227"/>
      <c r="AJ26" s="66"/>
      <c r="AK26" s="228"/>
      <c r="AL26" s="229"/>
      <c r="AM26" s="230"/>
      <c r="AN26" s="66"/>
      <c r="AO26" s="228"/>
      <c r="AP26" s="231"/>
      <c r="AQ26" s="227"/>
      <c r="AR26" s="66"/>
      <c r="AS26" s="228"/>
      <c r="AT26" s="229"/>
      <c r="AU26" s="230"/>
      <c r="AV26" s="66"/>
      <c r="AW26" s="228"/>
      <c r="AX26" s="229"/>
      <c r="AY26" s="317">
        <f t="shared" si="8"/>
        <v>0</v>
      </c>
      <c r="AZ26" s="5">
        <f t="shared" si="8"/>
        <v>0</v>
      </c>
      <c r="BA26" s="6">
        <f t="shared" si="8"/>
        <v>0</v>
      </c>
      <c r="BB26" s="318">
        <f t="shared" si="8"/>
        <v>0</v>
      </c>
      <c r="BC26" s="421" t="s">
        <v>125</v>
      </c>
      <c r="BD26" s="347">
        <v>31</v>
      </c>
    </row>
    <row r="27" spans="1:56" s="634" customFormat="1" ht="12.75">
      <c r="A27" s="617">
        <v>4</v>
      </c>
      <c r="B27" s="619" t="s">
        <v>292</v>
      </c>
      <c r="C27" s="619"/>
      <c r="D27" s="619"/>
      <c r="E27" s="649"/>
      <c r="F27" s="622"/>
      <c r="G27" s="623"/>
      <c r="H27" s="617"/>
      <c r="I27" s="624"/>
      <c r="J27" s="622"/>
      <c r="K27" s="623"/>
      <c r="L27" s="617"/>
      <c r="M27" s="624"/>
      <c r="N27" s="622"/>
      <c r="O27" s="623"/>
      <c r="P27" s="617"/>
      <c r="Q27" s="624"/>
      <c r="R27" s="622"/>
      <c r="S27" s="623"/>
      <c r="T27" s="617"/>
      <c r="U27" s="624"/>
      <c r="V27" s="622"/>
      <c r="W27" s="623"/>
      <c r="X27" s="617"/>
      <c r="Y27" s="625"/>
      <c r="Z27" s="650">
        <f t="shared" si="0"/>
        <v>0</v>
      </c>
      <c r="AA27" s="651">
        <f t="shared" si="1"/>
        <v>0</v>
      </c>
      <c r="AB27" s="652">
        <f t="shared" si="2"/>
        <v>0</v>
      </c>
      <c r="AC27" s="653">
        <f t="shared" si="3"/>
        <v>0</v>
      </c>
      <c r="AD27" s="654" t="s">
        <v>126</v>
      </c>
      <c r="AE27" s="622"/>
      <c r="AF27" s="623"/>
      <c r="AG27" s="617"/>
      <c r="AH27" s="624"/>
      <c r="AI27" s="622"/>
      <c r="AJ27" s="623"/>
      <c r="AK27" s="617">
        <v>1</v>
      </c>
      <c r="AL27" s="624">
        <v>2</v>
      </c>
      <c r="AM27" s="631"/>
      <c r="AN27" s="623"/>
      <c r="AO27" s="617">
        <v>1</v>
      </c>
      <c r="AP27" s="625">
        <v>1</v>
      </c>
      <c r="AQ27" s="622"/>
      <c r="AR27" s="623"/>
      <c r="AS27" s="617">
        <v>1</v>
      </c>
      <c r="AT27" s="624">
        <v>1</v>
      </c>
      <c r="AU27" s="631">
        <v>1</v>
      </c>
      <c r="AV27" s="623">
        <v>2</v>
      </c>
      <c r="AW27" s="617">
        <v>1</v>
      </c>
      <c r="AX27" s="624">
        <v>2</v>
      </c>
      <c r="AY27" s="626">
        <f t="shared" si="8"/>
        <v>1</v>
      </c>
      <c r="AZ27" s="627">
        <f t="shared" si="8"/>
        <v>2</v>
      </c>
      <c r="BA27" s="628">
        <f t="shared" si="8"/>
        <v>4</v>
      </c>
      <c r="BB27" s="629">
        <f t="shared" si="8"/>
        <v>6</v>
      </c>
      <c r="BC27" s="654" t="s">
        <v>126</v>
      </c>
      <c r="BD27" s="655"/>
    </row>
    <row r="28" spans="1:56" s="634" customFormat="1" ht="12.75">
      <c r="A28" s="617">
        <v>8</v>
      </c>
      <c r="B28" s="619" t="s">
        <v>300</v>
      </c>
      <c r="C28" s="619"/>
      <c r="D28" s="619"/>
      <c r="E28" s="649"/>
      <c r="F28" s="622"/>
      <c r="G28" s="623"/>
      <c r="H28" s="617"/>
      <c r="I28" s="624"/>
      <c r="J28" s="622"/>
      <c r="K28" s="623"/>
      <c r="L28" s="617"/>
      <c r="M28" s="624"/>
      <c r="N28" s="622"/>
      <c r="O28" s="623"/>
      <c r="P28" s="617"/>
      <c r="Q28" s="624"/>
      <c r="R28" s="622"/>
      <c r="S28" s="623"/>
      <c r="T28" s="617"/>
      <c r="U28" s="624"/>
      <c r="V28" s="622"/>
      <c r="W28" s="623"/>
      <c r="X28" s="617"/>
      <c r="Y28" s="625"/>
      <c r="Z28" s="626">
        <f t="shared" si="0"/>
        <v>0</v>
      </c>
      <c r="AA28" s="627">
        <f t="shared" si="1"/>
        <v>0</v>
      </c>
      <c r="AB28" s="628">
        <f t="shared" si="2"/>
        <v>0</v>
      </c>
      <c r="AC28" s="629">
        <f t="shared" si="3"/>
        <v>0</v>
      </c>
      <c r="AD28" s="654" t="s">
        <v>126</v>
      </c>
      <c r="AE28" s="622">
        <v>1</v>
      </c>
      <c r="AF28" s="623">
        <v>2</v>
      </c>
      <c r="AG28" s="617">
        <v>1</v>
      </c>
      <c r="AH28" s="624">
        <v>2</v>
      </c>
      <c r="AI28" s="622"/>
      <c r="AJ28" s="623"/>
      <c r="AK28" s="617">
        <v>1</v>
      </c>
      <c r="AL28" s="624">
        <v>1</v>
      </c>
      <c r="AM28" s="631"/>
      <c r="AN28" s="623"/>
      <c r="AO28" s="617">
        <v>1</v>
      </c>
      <c r="AP28" s="625">
        <v>1</v>
      </c>
      <c r="AQ28" s="622"/>
      <c r="AR28" s="623"/>
      <c r="AS28" s="617">
        <v>1</v>
      </c>
      <c r="AT28" s="624">
        <v>1</v>
      </c>
      <c r="AU28" s="631">
        <v>1</v>
      </c>
      <c r="AV28" s="623">
        <v>1</v>
      </c>
      <c r="AW28" s="617">
        <v>1</v>
      </c>
      <c r="AX28" s="624">
        <v>1</v>
      </c>
      <c r="AY28" s="626">
        <f t="shared" si="8"/>
        <v>2</v>
      </c>
      <c r="AZ28" s="627">
        <f t="shared" si="8"/>
        <v>3</v>
      </c>
      <c r="BA28" s="628">
        <f t="shared" si="8"/>
        <v>5</v>
      </c>
      <c r="BB28" s="629">
        <f t="shared" si="8"/>
        <v>6</v>
      </c>
      <c r="BC28" s="654" t="s">
        <v>126</v>
      </c>
      <c r="BD28" s="655"/>
    </row>
    <row r="29" spans="1:56" ht="12.75" hidden="1">
      <c r="A29" s="348">
        <v>18</v>
      </c>
      <c r="B29" s="367"/>
      <c r="C29" s="367"/>
      <c r="D29" s="368"/>
      <c r="E29" s="369"/>
      <c r="F29" s="248"/>
      <c r="G29" s="66"/>
      <c r="H29" s="228"/>
      <c r="I29" s="229"/>
      <c r="J29" s="227"/>
      <c r="K29" s="66"/>
      <c r="L29" s="228"/>
      <c r="M29" s="229"/>
      <c r="N29" s="227"/>
      <c r="O29" s="66"/>
      <c r="P29" s="228"/>
      <c r="Q29" s="229"/>
      <c r="R29" s="227"/>
      <c r="S29" s="66"/>
      <c r="T29" s="228"/>
      <c r="U29" s="229"/>
      <c r="V29" s="227"/>
      <c r="W29" s="66"/>
      <c r="X29" s="228"/>
      <c r="Y29" s="231"/>
      <c r="Z29" s="317">
        <f aca="true" t="shared" si="9" ref="Z29:AC34">F29+J29+N29+R29+V29</f>
        <v>0</v>
      </c>
      <c r="AA29" s="5">
        <f t="shared" si="9"/>
        <v>0</v>
      </c>
      <c r="AB29" s="6">
        <f t="shared" si="9"/>
        <v>0</v>
      </c>
      <c r="AC29" s="318">
        <f t="shared" si="9"/>
        <v>0</v>
      </c>
      <c r="AD29" s="412"/>
      <c r="AE29" s="227"/>
      <c r="AF29" s="66"/>
      <c r="AG29" s="228"/>
      <c r="AH29" s="229"/>
      <c r="AI29" s="227"/>
      <c r="AJ29" s="66"/>
      <c r="AK29" s="228"/>
      <c r="AL29" s="229"/>
      <c r="AM29" s="230"/>
      <c r="AN29" s="66"/>
      <c r="AO29" s="228"/>
      <c r="AP29" s="231"/>
      <c r="AQ29" s="227"/>
      <c r="AR29" s="66"/>
      <c r="AS29" s="228"/>
      <c r="AT29" s="229"/>
      <c r="AU29" s="230"/>
      <c r="AV29" s="66"/>
      <c r="AW29" s="228"/>
      <c r="AX29" s="229"/>
      <c r="AY29" s="317">
        <f t="shared" si="8"/>
        <v>0</v>
      </c>
      <c r="AZ29" s="5">
        <f t="shared" si="8"/>
        <v>0</v>
      </c>
      <c r="BA29" s="6">
        <f t="shared" si="8"/>
        <v>0</v>
      </c>
      <c r="BB29" s="318">
        <f t="shared" si="8"/>
        <v>0</v>
      </c>
      <c r="BC29" s="425"/>
      <c r="BD29" s="236"/>
    </row>
    <row r="30" spans="1:56" ht="12.75" hidden="1">
      <c r="A30" s="164">
        <v>19</v>
      </c>
      <c r="B30" s="153"/>
      <c r="C30" s="153"/>
      <c r="D30" s="221"/>
      <c r="E30" s="222"/>
      <c r="F30" s="248"/>
      <c r="G30" s="66"/>
      <c r="H30" s="228"/>
      <c r="I30" s="229"/>
      <c r="J30" s="227"/>
      <c r="K30" s="66"/>
      <c r="L30" s="228"/>
      <c r="M30" s="229"/>
      <c r="N30" s="227"/>
      <c r="O30" s="66"/>
      <c r="P30" s="228"/>
      <c r="Q30" s="229"/>
      <c r="R30" s="227"/>
      <c r="S30" s="66"/>
      <c r="T30" s="228"/>
      <c r="U30" s="229"/>
      <c r="V30" s="227"/>
      <c r="W30" s="66"/>
      <c r="X30" s="228"/>
      <c r="Y30" s="231"/>
      <c r="Z30" s="317">
        <f t="shared" si="9"/>
        <v>0</v>
      </c>
      <c r="AA30" s="5">
        <f t="shared" si="9"/>
        <v>0</v>
      </c>
      <c r="AB30" s="6">
        <f t="shared" si="9"/>
        <v>0</v>
      </c>
      <c r="AC30" s="318">
        <f t="shared" si="9"/>
        <v>0</v>
      </c>
      <c r="AD30" s="410"/>
      <c r="AE30" s="227"/>
      <c r="AF30" s="66"/>
      <c r="AG30" s="228"/>
      <c r="AH30" s="229"/>
      <c r="AI30" s="227"/>
      <c r="AJ30" s="66"/>
      <c r="AK30" s="228"/>
      <c r="AL30" s="229"/>
      <c r="AM30" s="230"/>
      <c r="AN30" s="66"/>
      <c r="AO30" s="228"/>
      <c r="AP30" s="231"/>
      <c r="AQ30" s="227"/>
      <c r="AR30" s="66"/>
      <c r="AS30" s="228"/>
      <c r="AT30" s="229"/>
      <c r="AU30" s="230"/>
      <c r="AV30" s="66"/>
      <c r="AW30" s="228"/>
      <c r="AX30" s="229"/>
      <c r="AY30" s="317">
        <f t="shared" si="8"/>
        <v>0</v>
      </c>
      <c r="AZ30" s="5">
        <f t="shared" si="8"/>
        <v>0</v>
      </c>
      <c r="BA30" s="6">
        <f t="shared" si="8"/>
        <v>0</v>
      </c>
      <c r="BB30" s="318">
        <f t="shared" si="8"/>
        <v>0</v>
      </c>
      <c r="BC30" s="425"/>
      <c r="BD30" s="236"/>
    </row>
    <row r="31" spans="1:56" ht="12.75" hidden="1">
      <c r="A31" s="163">
        <v>20</v>
      </c>
      <c r="B31" s="153"/>
      <c r="C31" s="153"/>
      <c r="D31" s="221"/>
      <c r="E31" s="222"/>
      <c r="F31" s="248"/>
      <c r="G31" s="66"/>
      <c r="H31" s="228"/>
      <c r="I31" s="229"/>
      <c r="J31" s="227"/>
      <c r="K31" s="66"/>
      <c r="L31" s="228"/>
      <c r="M31" s="229"/>
      <c r="N31" s="227"/>
      <c r="O31" s="66"/>
      <c r="P31" s="228"/>
      <c r="Q31" s="229"/>
      <c r="R31" s="227"/>
      <c r="S31" s="66"/>
      <c r="T31" s="228"/>
      <c r="U31" s="229"/>
      <c r="V31" s="227"/>
      <c r="W31" s="66"/>
      <c r="X31" s="228"/>
      <c r="Y31" s="231"/>
      <c r="Z31" s="317">
        <f t="shared" si="9"/>
        <v>0</v>
      </c>
      <c r="AA31" s="5">
        <f t="shared" si="9"/>
        <v>0</v>
      </c>
      <c r="AB31" s="6">
        <f t="shared" si="9"/>
        <v>0</v>
      </c>
      <c r="AC31" s="318">
        <f t="shared" si="9"/>
        <v>0</v>
      </c>
      <c r="AD31" s="411"/>
      <c r="AE31" s="227"/>
      <c r="AF31" s="66"/>
      <c r="AG31" s="228"/>
      <c r="AH31" s="229"/>
      <c r="AI31" s="227"/>
      <c r="AJ31" s="66"/>
      <c r="AK31" s="228"/>
      <c r="AL31" s="229"/>
      <c r="AM31" s="230"/>
      <c r="AN31" s="66"/>
      <c r="AO31" s="228"/>
      <c r="AP31" s="231"/>
      <c r="AQ31" s="227"/>
      <c r="AR31" s="66"/>
      <c r="AS31" s="228"/>
      <c r="AT31" s="229"/>
      <c r="AU31" s="230"/>
      <c r="AV31" s="66"/>
      <c r="AW31" s="228"/>
      <c r="AX31" s="229"/>
      <c r="AY31" s="317">
        <f t="shared" si="8"/>
        <v>0</v>
      </c>
      <c r="AZ31" s="5">
        <f t="shared" si="8"/>
        <v>0</v>
      </c>
      <c r="BA31" s="6">
        <f t="shared" si="8"/>
        <v>0</v>
      </c>
      <c r="BB31" s="318">
        <f t="shared" si="8"/>
        <v>0</v>
      </c>
      <c r="BC31" s="425"/>
      <c r="BD31" s="244"/>
    </row>
    <row r="32" spans="1:56" ht="12.75" hidden="1">
      <c r="A32" s="171">
        <v>21</v>
      </c>
      <c r="B32" s="245"/>
      <c r="C32" s="245"/>
      <c r="D32" s="246"/>
      <c r="E32" s="247"/>
      <c r="F32" s="248"/>
      <c r="G32" s="66"/>
      <c r="H32" s="228"/>
      <c r="I32" s="229"/>
      <c r="J32" s="227"/>
      <c r="K32" s="66"/>
      <c r="L32" s="228"/>
      <c r="M32" s="229"/>
      <c r="N32" s="227"/>
      <c r="O32" s="66"/>
      <c r="P32" s="228"/>
      <c r="Q32" s="229"/>
      <c r="R32" s="227"/>
      <c r="S32" s="66"/>
      <c r="T32" s="228"/>
      <c r="U32" s="229"/>
      <c r="V32" s="227"/>
      <c r="W32" s="66"/>
      <c r="X32" s="228"/>
      <c r="Y32" s="231"/>
      <c r="Z32" s="317">
        <f t="shared" si="9"/>
        <v>0</v>
      </c>
      <c r="AA32" s="5">
        <f t="shared" si="9"/>
        <v>0</v>
      </c>
      <c r="AB32" s="6">
        <f t="shared" si="9"/>
        <v>0</v>
      </c>
      <c r="AC32" s="318">
        <f t="shared" si="9"/>
        <v>0</v>
      </c>
      <c r="AD32" s="420"/>
      <c r="AE32" s="249"/>
      <c r="AF32" s="250"/>
      <c r="AG32" s="251"/>
      <c r="AH32" s="252"/>
      <c r="AI32" s="249"/>
      <c r="AJ32" s="250"/>
      <c r="AK32" s="251"/>
      <c r="AL32" s="252"/>
      <c r="AM32" s="253"/>
      <c r="AN32" s="250"/>
      <c r="AO32" s="251"/>
      <c r="AP32" s="254"/>
      <c r="AQ32" s="249"/>
      <c r="AR32" s="250"/>
      <c r="AS32" s="251"/>
      <c r="AT32" s="252"/>
      <c r="AU32" s="253"/>
      <c r="AV32" s="250"/>
      <c r="AW32" s="251"/>
      <c r="AX32" s="252"/>
      <c r="AY32" s="317">
        <f t="shared" si="8"/>
        <v>0</v>
      </c>
      <c r="AZ32" s="5">
        <f t="shared" si="8"/>
        <v>0</v>
      </c>
      <c r="BA32" s="6">
        <f t="shared" si="8"/>
        <v>0</v>
      </c>
      <c r="BB32" s="318">
        <f t="shared" si="8"/>
        <v>0</v>
      </c>
      <c r="BC32" s="426"/>
      <c r="BD32" s="255"/>
    </row>
    <row r="33" spans="1:56" ht="12.75" hidden="1">
      <c r="A33" s="171">
        <v>22</v>
      </c>
      <c r="B33" s="245"/>
      <c r="C33" s="245"/>
      <c r="D33" s="246"/>
      <c r="E33" s="247"/>
      <c r="F33" s="248"/>
      <c r="G33" s="66"/>
      <c r="H33" s="228"/>
      <c r="I33" s="229"/>
      <c r="J33" s="227"/>
      <c r="K33" s="66"/>
      <c r="L33" s="228"/>
      <c r="M33" s="229"/>
      <c r="N33" s="227"/>
      <c r="O33" s="66"/>
      <c r="P33" s="228"/>
      <c r="Q33" s="229"/>
      <c r="R33" s="227"/>
      <c r="S33" s="66"/>
      <c r="T33" s="228"/>
      <c r="U33" s="229"/>
      <c r="V33" s="227"/>
      <c r="W33" s="66"/>
      <c r="X33" s="228"/>
      <c r="Y33" s="231"/>
      <c r="Z33" s="317">
        <f t="shared" si="9"/>
        <v>0</v>
      </c>
      <c r="AA33" s="5">
        <f t="shared" si="9"/>
        <v>0</v>
      </c>
      <c r="AB33" s="6">
        <f t="shared" si="9"/>
        <v>0</v>
      </c>
      <c r="AC33" s="318">
        <f t="shared" si="9"/>
        <v>0</v>
      </c>
      <c r="AD33" s="420"/>
      <c r="AE33" s="249"/>
      <c r="AF33" s="250"/>
      <c r="AG33" s="251"/>
      <c r="AH33" s="252"/>
      <c r="AI33" s="249"/>
      <c r="AJ33" s="250"/>
      <c r="AK33" s="251"/>
      <c r="AL33" s="252"/>
      <c r="AM33" s="253"/>
      <c r="AN33" s="250"/>
      <c r="AO33" s="251"/>
      <c r="AP33" s="254"/>
      <c r="AQ33" s="249"/>
      <c r="AR33" s="250"/>
      <c r="AS33" s="251"/>
      <c r="AT33" s="252"/>
      <c r="AU33" s="253"/>
      <c r="AV33" s="250"/>
      <c r="AW33" s="251"/>
      <c r="AX33" s="252"/>
      <c r="AY33" s="317">
        <f t="shared" si="8"/>
        <v>0</v>
      </c>
      <c r="AZ33" s="5">
        <f t="shared" si="8"/>
        <v>0</v>
      </c>
      <c r="BA33" s="6">
        <f t="shared" si="8"/>
        <v>0</v>
      </c>
      <c r="BB33" s="318">
        <f t="shared" si="8"/>
        <v>0</v>
      </c>
      <c r="BC33" s="426"/>
      <c r="BD33" s="244"/>
    </row>
    <row r="34" spans="1:56" ht="13.5" hidden="1" thickBot="1">
      <c r="A34" s="256">
        <v>23</v>
      </c>
      <c r="B34" s="257"/>
      <c r="C34" s="257"/>
      <c r="D34" s="258"/>
      <c r="E34" s="259"/>
      <c r="F34" s="299"/>
      <c r="G34" s="269"/>
      <c r="H34" s="270"/>
      <c r="I34" s="271"/>
      <c r="J34" s="268"/>
      <c r="K34" s="269"/>
      <c r="L34" s="270"/>
      <c r="M34" s="271"/>
      <c r="N34" s="268"/>
      <c r="O34" s="269"/>
      <c r="P34" s="270"/>
      <c r="Q34" s="271"/>
      <c r="R34" s="268"/>
      <c r="S34" s="269"/>
      <c r="T34" s="270"/>
      <c r="U34" s="271"/>
      <c r="V34" s="268"/>
      <c r="W34" s="269"/>
      <c r="X34" s="270"/>
      <c r="Y34" s="273"/>
      <c r="Z34" s="333">
        <f t="shared" si="9"/>
        <v>0</v>
      </c>
      <c r="AA34" s="264">
        <f t="shared" si="9"/>
        <v>0</v>
      </c>
      <c r="AB34" s="265">
        <f t="shared" si="9"/>
        <v>0</v>
      </c>
      <c r="AC34" s="334">
        <f t="shared" si="9"/>
        <v>0</v>
      </c>
      <c r="AD34" s="413"/>
      <c r="AE34" s="268"/>
      <c r="AF34" s="269"/>
      <c r="AG34" s="270"/>
      <c r="AH34" s="271"/>
      <c r="AI34" s="268"/>
      <c r="AJ34" s="269"/>
      <c r="AK34" s="270"/>
      <c r="AL34" s="271"/>
      <c r="AM34" s="272"/>
      <c r="AN34" s="269"/>
      <c r="AO34" s="270"/>
      <c r="AP34" s="273"/>
      <c r="AQ34" s="268"/>
      <c r="AR34" s="269"/>
      <c r="AS34" s="270"/>
      <c r="AT34" s="271"/>
      <c r="AU34" s="272"/>
      <c r="AV34" s="269"/>
      <c r="AW34" s="270"/>
      <c r="AX34" s="271"/>
      <c r="AY34" s="333">
        <f t="shared" si="8"/>
        <v>0</v>
      </c>
      <c r="AZ34" s="264">
        <f t="shared" si="8"/>
        <v>0</v>
      </c>
      <c r="BA34" s="265">
        <f t="shared" si="8"/>
        <v>0</v>
      </c>
      <c r="BB34" s="334">
        <f t="shared" si="8"/>
        <v>0</v>
      </c>
      <c r="BC34" s="427"/>
      <c r="BD34" s="275"/>
    </row>
    <row r="35" spans="1:56" ht="11.25">
      <c r="A35" s="9"/>
      <c r="B35" s="9"/>
      <c r="C35" s="9"/>
      <c r="D35" s="14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67"/>
    </row>
    <row r="36" spans="1:56" ht="11.25">
      <c r="A36" s="9"/>
      <c r="B36" s="9"/>
      <c r="C36" s="9"/>
      <c r="D36" s="14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67"/>
    </row>
    <row r="37" spans="1:56" ht="13.5" thickBot="1">
      <c r="A37" s="9"/>
      <c r="B37" s="17"/>
      <c r="C37" s="17"/>
      <c r="D37" s="14"/>
      <c r="E37" s="14"/>
      <c r="F37" s="18" t="s">
        <v>18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  <c r="AE37" s="18" t="s">
        <v>19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9"/>
      <c r="BD37" s="9"/>
    </row>
    <row r="38" spans="1:56" ht="13.5" customHeight="1" thickBot="1">
      <c r="A38" s="9"/>
      <c r="B38" s="186" t="str">
        <f>CONCATENATE($D$4," pogrupis")</f>
        <v>A pogrupis</v>
      </c>
      <c r="C38" s="62"/>
      <c r="D38" s="187"/>
      <c r="E38" s="14"/>
      <c r="F38" s="785" t="s">
        <v>7</v>
      </c>
      <c r="G38" s="786"/>
      <c r="H38" s="786"/>
      <c r="I38" s="787"/>
      <c r="J38" s="788" t="s">
        <v>8</v>
      </c>
      <c r="K38" s="789"/>
      <c r="L38" s="789"/>
      <c r="M38" s="790"/>
      <c r="N38" s="788" t="s">
        <v>9</v>
      </c>
      <c r="O38" s="789"/>
      <c r="P38" s="789"/>
      <c r="Q38" s="790"/>
      <c r="R38" s="788" t="s">
        <v>30</v>
      </c>
      <c r="S38" s="789"/>
      <c r="T38" s="789"/>
      <c r="U38" s="790"/>
      <c r="V38" s="788" t="s">
        <v>31</v>
      </c>
      <c r="W38" s="789"/>
      <c r="X38" s="789"/>
      <c r="Y38" s="790"/>
      <c r="Z38" s="791" t="s">
        <v>10</v>
      </c>
      <c r="AA38" s="792"/>
      <c r="AB38" s="792"/>
      <c r="AC38" s="793"/>
      <c r="AD38" s="188"/>
      <c r="AE38" s="788" t="s">
        <v>7</v>
      </c>
      <c r="AF38" s="789"/>
      <c r="AG38" s="789"/>
      <c r="AH38" s="790"/>
      <c r="AI38" s="788" t="s">
        <v>8</v>
      </c>
      <c r="AJ38" s="789"/>
      <c r="AK38" s="789"/>
      <c r="AL38" s="790"/>
      <c r="AM38" s="788" t="s">
        <v>9</v>
      </c>
      <c r="AN38" s="789"/>
      <c r="AO38" s="789"/>
      <c r="AP38" s="790"/>
      <c r="AQ38" s="788" t="s">
        <v>30</v>
      </c>
      <c r="AR38" s="789"/>
      <c r="AS38" s="789"/>
      <c r="AT38" s="790"/>
      <c r="AU38" s="788" t="s">
        <v>31</v>
      </c>
      <c r="AV38" s="789"/>
      <c r="AW38" s="789"/>
      <c r="AX38" s="790"/>
      <c r="AY38" s="791" t="s">
        <v>10</v>
      </c>
      <c r="AZ38" s="792"/>
      <c r="BA38" s="792"/>
      <c r="BB38" s="794"/>
      <c r="BC38" s="9"/>
      <c r="BD38" s="9"/>
    </row>
    <row r="39" spans="1:56" ht="12" thickBot="1">
      <c r="A39" s="134" t="s">
        <v>11</v>
      </c>
      <c r="B39" s="370" t="s">
        <v>12</v>
      </c>
      <c r="C39" s="371" t="s">
        <v>13</v>
      </c>
      <c r="D39" s="371" t="s">
        <v>71</v>
      </c>
      <c r="E39" s="371" t="s">
        <v>72</v>
      </c>
      <c r="F39" s="198" t="s">
        <v>14</v>
      </c>
      <c r="G39" s="199" t="s">
        <v>16</v>
      </c>
      <c r="H39" s="200" t="s">
        <v>15</v>
      </c>
      <c r="I39" s="201" t="s">
        <v>16</v>
      </c>
      <c r="J39" s="198" t="s">
        <v>14</v>
      </c>
      <c r="K39" s="199" t="s">
        <v>16</v>
      </c>
      <c r="L39" s="200" t="s">
        <v>15</v>
      </c>
      <c r="M39" s="201" t="s">
        <v>16</v>
      </c>
      <c r="N39" s="198" t="s">
        <v>14</v>
      </c>
      <c r="O39" s="199" t="s">
        <v>16</v>
      </c>
      <c r="P39" s="200" t="s">
        <v>15</v>
      </c>
      <c r="Q39" s="201" t="s">
        <v>16</v>
      </c>
      <c r="R39" s="198" t="s">
        <v>14</v>
      </c>
      <c r="S39" s="199" t="s">
        <v>16</v>
      </c>
      <c r="T39" s="200" t="s">
        <v>15</v>
      </c>
      <c r="U39" s="201" t="s">
        <v>16</v>
      </c>
      <c r="V39" s="198" t="s">
        <v>14</v>
      </c>
      <c r="W39" s="199" t="s">
        <v>16</v>
      </c>
      <c r="X39" s="200" t="s">
        <v>15</v>
      </c>
      <c r="Y39" s="201" t="s">
        <v>16</v>
      </c>
      <c r="Z39" s="194" t="s">
        <v>272</v>
      </c>
      <c r="AA39" s="191" t="s">
        <v>274</v>
      </c>
      <c r="AB39" s="192" t="s">
        <v>273</v>
      </c>
      <c r="AC39" s="196" t="s">
        <v>274</v>
      </c>
      <c r="AD39" s="276" t="s">
        <v>3</v>
      </c>
      <c r="AE39" s="277" t="s">
        <v>14</v>
      </c>
      <c r="AF39" s="278" t="s">
        <v>16</v>
      </c>
      <c r="AG39" s="279" t="s">
        <v>15</v>
      </c>
      <c r="AH39" s="280" t="s">
        <v>16</v>
      </c>
      <c r="AI39" s="277" t="s">
        <v>14</v>
      </c>
      <c r="AJ39" s="278" t="s">
        <v>16</v>
      </c>
      <c r="AK39" s="279" t="s">
        <v>15</v>
      </c>
      <c r="AL39" s="280" t="s">
        <v>16</v>
      </c>
      <c r="AM39" s="277" t="s">
        <v>14</v>
      </c>
      <c r="AN39" s="278" t="s">
        <v>16</v>
      </c>
      <c r="AO39" s="279" t="s">
        <v>15</v>
      </c>
      <c r="AP39" s="280" t="s">
        <v>16</v>
      </c>
      <c r="AQ39" s="277" t="s">
        <v>14</v>
      </c>
      <c r="AR39" s="278" t="s">
        <v>16</v>
      </c>
      <c r="AS39" s="279" t="s">
        <v>15</v>
      </c>
      <c r="AT39" s="280" t="s">
        <v>16</v>
      </c>
      <c r="AU39" s="277" t="s">
        <v>14</v>
      </c>
      <c r="AV39" s="278" t="s">
        <v>16</v>
      </c>
      <c r="AW39" s="279" t="s">
        <v>15</v>
      </c>
      <c r="AX39" s="280" t="s">
        <v>16</v>
      </c>
      <c r="AY39" s="202" t="s">
        <v>14</v>
      </c>
      <c r="AZ39" s="396" t="s">
        <v>16</v>
      </c>
      <c r="BA39" s="202" t="s">
        <v>15</v>
      </c>
      <c r="BB39" s="397" t="s">
        <v>16</v>
      </c>
      <c r="BC39" s="282" t="s">
        <v>3</v>
      </c>
      <c r="BD39" s="283" t="s">
        <v>17</v>
      </c>
    </row>
    <row r="40" spans="1:56" ht="12.75">
      <c r="A40" s="500">
        <v>1</v>
      </c>
      <c r="B40" s="501" t="s">
        <v>215</v>
      </c>
      <c r="C40" s="460"/>
      <c r="D40" s="492">
        <v>1989</v>
      </c>
      <c r="E40" s="493"/>
      <c r="F40" s="316">
        <v>1</v>
      </c>
      <c r="G40" s="214">
        <v>2</v>
      </c>
      <c r="H40" s="215">
        <v>1</v>
      </c>
      <c r="I40" s="216">
        <v>2</v>
      </c>
      <c r="J40" s="213">
        <v>1</v>
      </c>
      <c r="K40" s="214">
        <v>2</v>
      </c>
      <c r="L40" s="215">
        <v>1</v>
      </c>
      <c r="M40" s="216">
        <v>2</v>
      </c>
      <c r="N40" s="213">
        <v>1</v>
      </c>
      <c r="O40" s="214">
        <v>1</v>
      </c>
      <c r="P40" s="215">
        <v>1</v>
      </c>
      <c r="Q40" s="216">
        <v>1</v>
      </c>
      <c r="R40" s="213"/>
      <c r="S40" s="214"/>
      <c r="T40" s="215"/>
      <c r="U40" s="216"/>
      <c r="V40" s="213">
        <v>1</v>
      </c>
      <c r="W40" s="214">
        <v>1</v>
      </c>
      <c r="X40" s="215">
        <v>1</v>
      </c>
      <c r="Y40" s="216">
        <v>1</v>
      </c>
      <c r="Z40" s="211">
        <f aca="true" t="shared" si="10" ref="Z40:AC47">F40+J40+N40+R40+V40</f>
        <v>4</v>
      </c>
      <c r="AA40" s="5">
        <f t="shared" si="10"/>
        <v>6</v>
      </c>
      <c r="AB40" s="6">
        <f t="shared" si="10"/>
        <v>4</v>
      </c>
      <c r="AC40" s="7">
        <f t="shared" si="10"/>
        <v>6</v>
      </c>
      <c r="AD40" s="243" t="s">
        <v>103</v>
      </c>
      <c r="AE40" s="238">
        <v>1</v>
      </c>
      <c r="AF40" s="39">
        <v>1</v>
      </c>
      <c r="AG40" s="32">
        <v>1</v>
      </c>
      <c r="AH40" s="224">
        <v>1</v>
      </c>
      <c r="AI40" s="238"/>
      <c r="AJ40" s="39"/>
      <c r="AK40" s="32">
        <v>1</v>
      </c>
      <c r="AL40" s="224">
        <v>1</v>
      </c>
      <c r="AM40" s="238">
        <v>1</v>
      </c>
      <c r="AN40" s="39">
        <v>2</v>
      </c>
      <c r="AO40" s="32">
        <v>1</v>
      </c>
      <c r="AP40" s="224">
        <v>1</v>
      </c>
      <c r="AQ40" s="238"/>
      <c r="AR40" s="39"/>
      <c r="AS40" s="32"/>
      <c r="AT40" s="224"/>
      <c r="AU40" s="238"/>
      <c r="AV40" s="39"/>
      <c r="AW40" s="32">
        <v>1</v>
      </c>
      <c r="AX40" s="225">
        <v>1</v>
      </c>
      <c r="AY40" s="398">
        <f aca="true" t="shared" si="11" ref="AY40:BB42">AE40+AI40+AM40+AQ40+AU40</f>
        <v>2</v>
      </c>
      <c r="AZ40" s="399">
        <f t="shared" si="11"/>
        <v>3</v>
      </c>
      <c r="BA40" s="400">
        <f t="shared" si="11"/>
        <v>4</v>
      </c>
      <c r="BB40" s="401">
        <f t="shared" si="11"/>
        <v>4</v>
      </c>
      <c r="BC40" s="406" t="s">
        <v>102</v>
      </c>
      <c r="BD40" s="220">
        <v>100</v>
      </c>
    </row>
    <row r="41" spans="1:56" ht="12.75">
      <c r="A41" s="248">
        <v>2</v>
      </c>
      <c r="B41" s="502" t="s">
        <v>151</v>
      </c>
      <c r="C41" s="463"/>
      <c r="D41" s="497">
        <v>1979</v>
      </c>
      <c r="E41" s="498" t="s">
        <v>76</v>
      </c>
      <c r="F41" s="248">
        <v>1</v>
      </c>
      <c r="G41" s="66">
        <v>3</v>
      </c>
      <c r="H41" s="228">
        <v>1</v>
      </c>
      <c r="I41" s="229">
        <v>1</v>
      </c>
      <c r="J41" s="227">
        <v>1</v>
      </c>
      <c r="K41" s="66">
        <v>2</v>
      </c>
      <c r="L41" s="228">
        <v>1</v>
      </c>
      <c r="M41" s="229">
        <v>2</v>
      </c>
      <c r="N41" s="227"/>
      <c r="O41" s="66"/>
      <c r="P41" s="228"/>
      <c r="Q41" s="229"/>
      <c r="R41" s="227">
        <v>1</v>
      </c>
      <c r="S41" s="66">
        <v>2</v>
      </c>
      <c r="T41" s="228">
        <v>1</v>
      </c>
      <c r="U41" s="229">
        <v>2</v>
      </c>
      <c r="V41" s="227">
        <v>1</v>
      </c>
      <c r="W41" s="66">
        <v>1</v>
      </c>
      <c r="X41" s="228">
        <v>1</v>
      </c>
      <c r="Y41" s="229">
        <v>1</v>
      </c>
      <c r="Z41" s="211">
        <f t="shared" si="10"/>
        <v>4</v>
      </c>
      <c r="AA41" s="5">
        <f t="shared" si="10"/>
        <v>8</v>
      </c>
      <c r="AB41" s="6">
        <f t="shared" si="10"/>
        <v>4</v>
      </c>
      <c r="AC41" s="7">
        <f t="shared" si="10"/>
        <v>6</v>
      </c>
      <c r="AD41" s="226" t="s">
        <v>104</v>
      </c>
      <c r="AE41" s="235"/>
      <c r="AF41" s="31"/>
      <c r="AG41" s="36">
        <v>1</v>
      </c>
      <c r="AH41" s="233">
        <v>2</v>
      </c>
      <c r="AI41" s="235"/>
      <c r="AJ41" s="31"/>
      <c r="AK41" s="36"/>
      <c r="AL41" s="233"/>
      <c r="AM41" s="235">
        <v>1</v>
      </c>
      <c r="AN41" s="31">
        <v>2</v>
      </c>
      <c r="AO41" s="36">
        <v>1</v>
      </c>
      <c r="AP41" s="233">
        <v>2</v>
      </c>
      <c r="AQ41" s="235"/>
      <c r="AR41" s="31"/>
      <c r="AS41" s="36"/>
      <c r="AT41" s="233"/>
      <c r="AU41" s="235"/>
      <c r="AV41" s="31"/>
      <c r="AW41" s="36"/>
      <c r="AX41" s="234"/>
      <c r="AY41" s="402">
        <f t="shared" si="11"/>
        <v>1</v>
      </c>
      <c r="AZ41" s="361">
        <f t="shared" si="11"/>
        <v>2</v>
      </c>
      <c r="BA41" s="360">
        <f t="shared" si="11"/>
        <v>2</v>
      </c>
      <c r="BB41" s="403">
        <f t="shared" si="11"/>
        <v>4</v>
      </c>
      <c r="BC41" s="407" t="s">
        <v>103</v>
      </c>
      <c r="BD41" s="237">
        <v>89</v>
      </c>
    </row>
    <row r="42" spans="1:56" ht="13.5" thickBot="1">
      <c r="A42" s="248">
        <v>3</v>
      </c>
      <c r="B42" s="583" t="s">
        <v>129</v>
      </c>
      <c r="C42" s="528"/>
      <c r="D42" s="529">
        <v>1985</v>
      </c>
      <c r="E42" s="596" t="s">
        <v>76</v>
      </c>
      <c r="F42" s="522">
        <v>1</v>
      </c>
      <c r="G42" s="523">
        <v>1</v>
      </c>
      <c r="H42" s="524">
        <v>1</v>
      </c>
      <c r="I42" s="525">
        <v>1</v>
      </c>
      <c r="J42" s="526">
        <v>1</v>
      </c>
      <c r="K42" s="523">
        <v>1</v>
      </c>
      <c r="L42" s="524">
        <v>1</v>
      </c>
      <c r="M42" s="525">
        <v>1</v>
      </c>
      <c r="N42" s="526"/>
      <c r="O42" s="523"/>
      <c r="P42" s="524">
        <v>1</v>
      </c>
      <c r="Q42" s="525">
        <v>3</v>
      </c>
      <c r="R42" s="526">
        <v>1</v>
      </c>
      <c r="S42" s="523">
        <v>1</v>
      </c>
      <c r="T42" s="524">
        <v>1</v>
      </c>
      <c r="U42" s="525">
        <v>1</v>
      </c>
      <c r="V42" s="526">
        <v>1</v>
      </c>
      <c r="W42" s="523">
        <v>2</v>
      </c>
      <c r="X42" s="524">
        <v>1</v>
      </c>
      <c r="Y42" s="525">
        <v>2</v>
      </c>
      <c r="Z42" s="530">
        <f t="shared" si="10"/>
        <v>4</v>
      </c>
      <c r="AA42" s="531">
        <f t="shared" si="10"/>
        <v>5</v>
      </c>
      <c r="AB42" s="532">
        <f t="shared" si="10"/>
        <v>5</v>
      </c>
      <c r="AC42" s="533">
        <f t="shared" si="10"/>
        <v>8</v>
      </c>
      <c r="AD42" s="212" t="s">
        <v>102</v>
      </c>
      <c r="AE42" s="238"/>
      <c r="AF42" s="39"/>
      <c r="AG42" s="32"/>
      <c r="AH42" s="224"/>
      <c r="AI42" s="238"/>
      <c r="AJ42" s="39"/>
      <c r="AK42" s="32"/>
      <c r="AL42" s="224"/>
      <c r="AM42" s="238"/>
      <c r="AN42" s="39"/>
      <c r="AO42" s="32"/>
      <c r="AP42" s="224"/>
      <c r="AQ42" s="238"/>
      <c r="AR42" s="39"/>
      <c r="AS42" s="32"/>
      <c r="AT42" s="224"/>
      <c r="AU42" s="238"/>
      <c r="AV42" s="39"/>
      <c r="AW42" s="32"/>
      <c r="AX42" s="225"/>
      <c r="AY42" s="402">
        <f t="shared" si="11"/>
        <v>0</v>
      </c>
      <c r="AZ42" s="361">
        <f t="shared" si="11"/>
        <v>0</v>
      </c>
      <c r="BA42" s="360">
        <f t="shared" si="11"/>
        <v>0</v>
      </c>
      <c r="BB42" s="403">
        <f t="shared" si="11"/>
        <v>0</v>
      </c>
      <c r="BC42" s="406" t="s">
        <v>104</v>
      </c>
      <c r="BD42" s="237">
        <v>79</v>
      </c>
    </row>
    <row r="43" spans="1:56" ht="12.75">
      <c r="A43" s="248">
        <v>4</v>
      </c>
      <c r="B43" s="509" t="s">
        <v>268</v>
      </c>
      <c r="C43" s="510"/>
      <c r="D43" s="511">
        <v>1989</v>
      </c>
      <c r="E43" s="512"/>
      <c r="F43" s="393">
        <v>1</v>
      </c>
      <c r="G43" s="357">
        <v>4</v>
      </c>
      <c r="H43" s="374">
        <v>1</v>
      </c>
      <c r="I43" s="375">
        <v>1</v>
      </c>
      <c r="J43" s="373"/>
      <c r="K43" s="357"/>
      <c r="L43" s="374">
        <v>1</v>
      </c>
      <c r="M43" s="375">
        <v>1</v>
      </c>
      <c r="N43" s="373"/>
      <c r="O43" s="357"/>
      <c r="P43" s="374"/>
      <c r="Q43" s="375"/>
      <c r="R43" s="373">
        <v>1</v>
      </c>
      <c r="S43" s="357">
        <v>1</v>
      </c>
      <c r="T43" s="374">
        <v>1</v>
      </c>
      <c r="U43" s="375">
        <v>1</v>
      </c>
      <c r="V43" s="373"/>
      <c r="W43" s="357"/>
      <c r="X43" s="374"/>
      <c r="Y43" s="375"/>
      <c r="Z43" s="285">
        <f t="shared" si="10"/>
        <v>2</v>
      </c>
      <c r="AA43" s="149">
        <f t="shared" si="10"/>
        <v>5</v>
      </c>
      <c r="AB43" s="150">
        <f t="shared" si="10"/>
        <v>3</v>
      </c>
      <c r="AC43" s="503">
        <f t="shared" si="10"/>
        <v>3</v>
      </c>
      <c r="AD43" s="226"/>
      <c r="AE43" s="210"/>
      <c r="AF43" s="72"/>
      <c r="AG43" s="27"/>
      <c r="AH43" s="208"/>
      <c r="AI43" s="210"/>
      <c r="AJ43" s="72"/>
      <c r="AK43" s="27"/>
      <c r="AL43" s="208"/>
      <c r="AM43" s="210"/>
      <c r="AN43" s="72"/>
      <c r="AO43" s="27"/>
      <c r="AP43" s="208"/>
      <c r="AQ43" s="210"/>
      <c r="AR43" s="72"/>
      <c r="AS43" s="27"/>
      <c r="AT43" s="208"/>
      <c r="AU43" s="210"/>
      <c r="AV43" s="72"/>
      <c r="AW43" s="27"/>
      <c r="AX43" s="209"/>
      <c r="AY43" s="402">
        <f aca="true" t="shared" si="12" ref="AY43:BB56">AE43+AI43+AM43+AQ43+AU43</f>
        <v>0</v>
      </c>
      <c r="AZ43" s="361">
        <f t="shared" si="12"/>
        <v>0</v>
      </c>
      <c r="BA43" s="360">
        <f t="shared" si="12"/>
        <v>0</v>
      </c>
      <c r="BB43" s="403">
        <f t="shared" si="12"/>
        <v>0</v>
      </c>
      <c r="BC43" s="406" t="s">
        <v>105</v>
      </c>
      <c r="BD43" s="289">
        <v>71</v>
      </c>
    </row>
    <row r="44" spans="1:56" s="616" customFormat="1" ht="12.75">
      <c r="A44" s="604">
        <v>5</v>
      </c>
      <c r="B44" s="656" t="s">
        <v>233</v>
      </c>
      <c r="C44" s="600"/>
      <c r="D44" s="657">
        <v>1986</v>
      </c>
      <c r="E44" s="658"/>
      <c r="F44" s="604">
        <v>1</v>
      </c>
      <c r="G44" s="605">
        <v>1</v>
      </c>
      <c r="H44" s="599">
        <v>1</v>
      </c>
      <c r="I44" s="606">
        <v>1</v>
      </c>
      <c r="J44" s="604"/>
      <c r="K44" s="605"/>
      <c r="L44" s="599"/>
      <c r="M44" s="606"/>
      <c r="N44" s="604"/>
      <c r="O44" s="605"/>
      <c r="P44" s="599"/>
      <c r="Q44" s="606"/>
      <c r="R44" s="604">
        <v>1</v>
      </c>
      <c r="S44" s="605">
        <v>5</v>
      </c>
      <c r="T44" s="599">
        <v>1</v>
      </c>
      <c r="U44" s="606">
        <v>5</v>
      </c>
      <c r="V44" s="604"/>
      <c r="W44" s="605"/>
      <c r="X44" s="599"/>
      <c r="Y44" s="606"/>
      <c r="Z44" s="659">
        <f t="shared" si="10"/>
        <v>2</v>
      </c>
      <c r="AA44" s="609">
        <f t="shared" si="10"/>
        <v>6</v>
      </c>
      <c r="AB44" s="610">
        <f t="shared" si="10"/>
        <v>2</v>
      </c>
      <c r="AC44" s="660">
        <f t="shared" si="10"/>
        <v>6</v>
      </c>
      <c r="AD44" s="661"/>
      <c r="AE44" s="662"/>
      <c r="AF44" s="663"/>
      <c r="AG44" s="664"/>
      <c r="AH44" s="665"/>
      <c r="AI44" s="662"/>
      <c r="AJ44" s="663"/>
      <c r="AK44" s="664"/>
      <c r="AL44" s="665"/>
      <c r="AM44" s="662"/>
      <c r="AN44" s="663"/>
      <c r="AO44" s="664"/>
      <c r="AP44" s="665"/>
      <c r="AQ44" s="662"/>
      <c r="AR44" s="663"/>
      <c r="AS44" s="664"/>
      <c r="AT44" s="665"/>
      <c r="AU44" s="662"/>
      <c r="AV44" s="663"/>
      <c r="AW44" s="664"/>
      <c r="AX44" s="666"/>
      <c r="AY44" s="667">
        <f t="shared" si="12"/>
        <v>0</v>
      </c>
      <c r="AZ44" s="668">
        <f t="shared" si="12"/>
        <v>0</v>
      </c>
      <c r="BA44" s="669">
        <f t="shared" si="12"/>
        <v>0</v>
      </c>
      <c r="BB44" s="670">
        <f t="shared" si="12"/>
        <v>0</v>
      </c>
      <c r="BC44" s="671" t="s">
        <v>106</v>
      </c>
      <c r="BD44" s="672"/>
    </row>
    <row r="45" spans="1:56" ht="12.75">
      <c r="A45" s="248">
        <v>6</v>
      </c>
      <c r="B45" s="502" t="s">
        <v>226</v>
      </c>
      <c r="C45" s="463"/>
      <c r="D45" s="494">
        <v>1991</v>
      </c>
      <c r="E45" s="496"/>
      <c r="F45" s="248">
        <v>0</v>
      </c>
      <c r="G45" s="66">
        <v>0</v>
      </c>
      <c r="H45" s="228">
        <v>1</v>
      </c>
      <c r="I45" s="229">
        <v>1</v>
      </c>
      <c r="J45" s="227"/>
      <c r="K45" s="66"/>
      <c r="L45" s="228"/>
      <c r="M45" s="229"/>
      <c r="N45" s="227"/>
      <c r="O45" s="66"/>
      <c r="P45" s="228"/>
      <c r="Q45" s="229"/>
      <c r="R45" s="227"/>
      <c r="S45" s="66"/>
      <c r="T45" s="228"/>
      <c r="U45" s="229"/>
      <c r="V45" s="227"/>
      <c r="W45" s="66"/>
      <c r="X45" s="228"/>
      <c r="Y45" s="229"/>
      <c r="Z45" s="211">
        <f t="shared" si="10"/>
        <v>0</v>
      </c>
      <c r="AA45" s="5">
        <f t="shared" si="10"/>
        <v>0</v>
      </c>
      <c r="AB45" s="6">
        <f t="shared" si="10"/>
        <v>1</v>
      </c>
      <c r="AC45" s="7">
        <f t="shared" si="10"/>
        <v>1</v>
      </c>
      <c r="AD45" s="226"/>
      <c r="AE45" s="210"/>
      <c r="AF45" s="72"/>
      <c r="AG45" s="27"/>
      <c r="AH45" s="208"/>
      <c r="AI45" s="210"/>
      <c r="AJ45" s="72"/>
      <c r="AK45" s="27"/>
      <c r="AL45" s="208"/>
      <c r="AM45" s="210"/>
      <c r="AN45" s="72"/>
      <c r="AO45" s="27"/>
      <c r="AP45" s="208"/>
      <c r="AQ45" s="210"/>
      <c r="AR45" s="72"/>
      <c r="AS45" s="27"/>
      <c r="AT45" s="208"/>
      <c r="AU45" s="210"/>
      <c r="AV45" s="72"/>
      <c r="AW45" s="27"/>
      <c r="AX45" s="209"/>
      <c r="AY45" s="317">
        <f t="shared" si="12"/>
        <v>0</v>
      </c>
      <c r="AZ45" s="5">
        <f t="shared" si="12"/>
        <v>0</v>
      </c>
      <c r="BA45" s="6">
        <f t="shared" si="12"/>
        <v>0</v>
      </c>
      <c r="BB45" s="318">
        <f t="shared" si="12"/>
        <v>0</v>
      </c>
      <c r="BC45" s="406" t="s">
        <v>107</v>
      </c>
      <c r="BD45" s="289">
        <v>63</v>
      </c>
    </row>
    <row r="46" spans="1:56" ht="12.75">
      <c r="A46" s="499">
        <v>7</v>
      </c>
      <c r="B46" s="508" t="s">
        <v>269</v>
      </c>
      <c r="C46" s="473"/>
      <c r="D46" s="494">
        <v>1988</v>
      </c>
      <c r="E46" s="495" t="s">
        <v>76</v>
      </c>
      <c r="F46" s="248">
        <v>0</v>
      </c>
      <c r="G46" s="66">
        <v>0</v>
      </c>
      <c r="H46" s="228">
        <v>0</v>
      </c>
      <c r="I46" s="229">
        <v>0</v>
      </c>
      <c r="J46" s="227"/>
      <c r="K46" s="66"/>
      <c r="L46" s="228">
        <v>1</v>
      </c>
      <c r="M46" s="229">
        <v>4</v>
      </c>
      <c r="N46" s="227"/>
      <c r="O46" s="66"/>
      <c r="P46" s="228"/>
      <c r="Q46" s="229"/>
      <c r="R46" s="227"/>
      <c r="S46" s="66"/>
      <c r="T46" s="228"/>
      <c r="U46" s="229"/>
      <c r="V46" s="227"/>
      <c r="W46" s="66"/>
      <c r="X46" s="228"/>
      <c r="Y46" s="229"/>
      <c r="Z46" s="211">
        <f t="shared" si="10"/>
        <v>0</v>
      </c>
      <c r="AA46" s="5">
        <f t="shared" si="10"/>
        <v>0</v>
      </c>
      <c r="AB46" s="6">
        <f t="shared" si="10"/>
        <v>1</v>
      </c>
      <c r="AC46" s="7">
        <f t="shared" si="10"/>
        <v>4</v>
      </c>
      <c r="AD46" s="212"/>
      <c r="AE46" s="238"/>
      <c r="AF46" s="39"/>
      <c r="AG46" s="32"/>
      <c r="AH46" s="224"/>
      <c r="AI46" s="238"/>
      <c r="AJ46" s="39"/>
      <c r="AK46" s="32"/>
      <c r="AL46" s="224"/>
      <c r="AM46" s="238"/>
      <c r="AN46" s="39"/>
      <c r="AO46" s="32"/>
      <c r="AP46" s="224"/>
      <c r="AQ46" s="238"/>
      <c r="AR46" s="39"/>
      <c r="AS46" s="32"/>
      <c r="AT46" s="224"/>
      <c r="AU46" s="238"/>
      <c r="AV46" s="39"/>
      <c r="AW46" s="32"/>
      <c r="AX46" s="225"/>
      <c r="AY46" s="317">
        <f t="shared" si="12"/>
        <v>0</v>
      </c>
      <c r="AZ46" s="5">
        <f t="shared" si="12"/>
        <v>0</v>
      </c>
      <c r="BA46" s="6">
        <f t="shared" si="12"/>
        <v>0</v>
      </c>
      <c r="BB46" s="318">
        <f t="shared" si="12"/>
        <v>0</v>
      </c>
      <c r="BC46" s="406" t="s">
        <v>108</v>
      </c>
      <c r="BD46" s="286">
        <v>56</v>
      </c>
    </row>
    <row r="47" spans="1:56" ht="13.5" thickBot="1">
      <c r="A47" s="232">
        <v>8</v>
      </c>
      <c r="B47" s="463" t="s">
        <v>221</v>
      </c>
      <c r="C47" s="463"/>
      <c r="D47" s="494">
        <v>1988</v>
      </c>
      <c r="E47" s="496"/>
      <c r="F47" s="248">
        <v>0</v>
      </c>
      <c r="G47" s="66">
        <v>0</v>
      </c>
      <c r="H47" s="228">
        <v>0</v>
      </c>
      <c r="I47" s="229">
        <v>0</v>
      </c>
      <c r="J47" s="227"/>
      <c r="K47" s="66"/>
      <c r="L47" s="228"/>
      <c r="M47" s="229"/>
      <c r="N47" s="227"/>
      <c r="O47" s="66"/>
      <c r="P47" s="228"/>
      <c r="Q47" s="229"/>
      <c r="R47" s="227"/>
      <c r="S47" s="66"/>
      <c r="T47" s="228">
        <v>1</v>
      </c>
      <c r="U47" s="229">
        <v>4</v>
      </c>
      <c r="V47" s="227"/>
      <c r="W47" s="66"/>
      <c r="X47" s="228"/>
      <c r="Y47" s="229"/>
      <c r="Z47" s="504">
        <f t="shared" si="10"/>
        <v>0</v>
      </c>
      <c r="AA47" s="505">
        <f t="shared" si="10"/>
        <v>0</v>
      </c>
      <c r="AB47" s="506">
        <f t="shared" si="10"/>
        <v>1</v>
      </c>
      <c r="AC47" s="507">
        <f t="shared" si="10"/>
        <v>4</v>
      </c>
      <c r="AD47" s="243"/>
      <c r="AE47" s="238"/>
      <c r="AF47" s="39"/>
      <c r="AG47" s="32"/>
      <c r="AH47" s="224"/>
      <c r="AI47" s="238"/>
      <c r="AJ47" s="39"/>
      <c r="AK47" s="32"/>
      <c r="AL47" s="224"/>
      <c r="AM47" s="238"/>
      <c r="AN47" s="39"/>
      <c r="AO47" s="32"/>
      <c r="AP47" s="224"/>
      <c r="AQ47" s="238"/>
      <c r="AR47" s="39"/>
      <c r="AS47" s="32"/>
      <c r="AT47" s="224"/>
      <c r="AU47" s="238"/>
      <c r="AV47" s="39"/>
      <c r="AW47" s="32"/>
      <c r="AX47" s="225"/>
      <c r="AY47" s="317">
        <f t="shared" si="12"/>
        <v>0</v>
      </c>
      <c r="AZ47" s="5">
        <f t="shared" si="12"/>
        <v>0</v>
      </c>
      <c r="BA47" s="6">
        <f t="shared" si="12"/>
        <v>0</v>
      </c>
      <c r="BB47" s="318">
        <f t="shared" si="12"/>
        <v>0</v>
      </c>
      <c r="BC47" s="406" t="s">
        <v>108</v>
      </c>
      <c r="BD47" s="289">
        <v>56</v>
      </c>
    </row>
    <row r="48" spans="1:56" ht="12.75" hidden="1">
      <c r="A48" s="239">
        <v>9</v>
      </c>
      <c r="B48" s="40"/>
      <c r="C48" s="176"/>
      <c r="D48" s="290"/>
      <c r="E48" s="290"/>
      <c r="F48" s="248"/>
      <c r="G48" s="66"/>
      <c r="H48" s="228"/>
      <c r="I48" s="229"/>
      <c r="J48" s="227"/>
      <c r="K48" s="66"/>
      <c r="L48" s="228"/>
      <c r="M48" s="229"/>
      <c r="N48" s="227"/>
      <c r="O48" s="66"/>
      <c r="P48" s="228"/>
      <c r="Q48" s="229"/>
      <c r="R48" s="227"/>
      <c r="S48" s="66"/>
      <c r="T48" s="228"/>
      <c r="U48" s="229"/>
      <c r="V48" s="227"/>
      <c r="W48" s="66"/>
      <c r="X48" s="228"/>
      <c r="Y48" s="229"/>
      <c r="Z48" s="285">
        <f aca="true" t="shared" si="13" ref="Z48:AC56">F48+J48+N48+R48+V48</f>
        <v>0</v>
      </c>
      <c r="AA48" s="149">
        <f t="shared" si="13"/>
        <v>0</v>
      </c>
      <c r="AB48" s="150">
        <f t="shared" si="13"/>
        <v>0</v>
      </c>
      <c r="AC48" s="503">
        <f t="shared" si="13"/>
        <v>0</v>
      </c>
      <c r="AD48" s="226"/>
      <c r="AE48" s="210"/>
      <c r="AF48" s="72"/>
      <c r="AG48" s="27"/>
      <c r="AH48" s="208"/>
      <c r="AI48" s="210"/>
      <c r="AJ48" s="72"/>
      <c r="AK48" s="27"/>
      <c r="AL48" s="208"/>
      <c r="AM48" s="210"/>
      <c r="AN48" s="72"/>
      <c r="AO48" s="27"/>
      <c r="AP48" s="208"/>
      <c r="AQ48" s="210"/>
      <c r="AR48" s="72"/>
      <c r="AS48" s="27"/>
      <c r="AT48" s="208"/>
      <c r="AU48" s="210"/>
      <c r="AV48" s="72"/>
      <c r="AW48" s="27"/>
      <c r="AX48" s="209"/>
      <c r="AY48" s="317">
        <f t="shared" si="12"/>
        <v>0</v>
      </c>
      <c r="AZ48" s="5">
        <f t="shared" si="12"/>
        <v>0</v>
      </c>
      <c r="BA48" s="6">
        <f t="shared" si="12"/>
        <v>0</v>
      </c>
      <c r="BB48" s="318">
        <f t="shared" si="12"/>
        <v>0</v>
      </c>
      <c r="BC48" s="406"/>
      <c r="BD48" s="289"/>
    </row>
    <row r="49" spans="1:56" ht="12.75" hidden="1">
      <c r="A49" s="232">
        <v>10</v>
      </c>
      <c r="B49" s="38"/>
      <c r="C49" s="178"/>
      <c r="D49" s="287"/>
      <c r="E49" s="287"/>
      <c r="F49" s="248"/>
      <c r="G49" s="66"/>
      <c r="H49" s="228"/>
      <c r="I49" s="229"/>
      <c r="J49" s="227"/>
      <c r="K49" s="66"/>
      <c r="L49" s="228"/>
      <c r="M49" s="229"/>
      <c r="N49" s="227"/>
      <c r="O49" s="66"/>
      <c r="P49" s="228"/>
      <c r="Q49" s="229"/>
      <c r="R49" s="227"/>
      <c r="S49" s="66"/>
      <c r="T49" s="228"/>
      <c r="U49" s="229"/>
      <c r="V49" s="227"/>
      <c r="W49" s="66"/>
      <c r="X49" s="228"/>
      <c r="Y49" s="229"/>
      <c r="Z49" s="211">
        <f t="shared" si="13"/>
        <v>0</v>
      </c>
      <c r="AA49" s="5">
        <f t="shared" si="13"/>
        <v>0</v>
      </c>
      <c r="AB49" s="6">
        <f t="shared" si="13"/>
        <v>0</v>
      </c>
      <c r="AC49" s="7">
        <f t="shared" si="13"/>
        <v>0</v>
      </c>
      <c r="AD49" s="243"/>
      <c r="AE49" s="238"/>
      <c r="AF49" s="39"/>
      <c r="AG49" s="32"/>
      <c r="AH49" s="224"/>
      <c r="AI49" s="238"/>
      <c r="AJ49" s="39"/>
      <c r="AK49" s="32"/>
      <c r="AL49" s="224"/>
      <c r="AM49" s="238"/>
      <c r="AN49" s="39"/>
      <c r="AO49" s="32"/>
      <c r="AP49" s="224"/>
      <c r="AQ49" s="238"/>
      <c r="AR49" s="39"/>
      <c r="AS49" s="32"/>
      <c r="AT49" s="224"/>
      <c r="AU49" s="238"/>
      <c r="AV49" s="39"/>
      <c r="AW49" s="32"/>
      <c r="AX49" s="225"/>
      <c r="AY49" s="317">
        <f t="shared" si="12"/>
        <v>0</v>
      </c>
      <c r="AZ49" s="5">
        <f t="shared" si="12"/>
        <v>0</v>
      </c>
      <c r="BA49" s="6">
        <f t="shared" si="12"/>
        <v>0</v>
      </c>
      <c r="BB49" s="318">
        <f t="shared" si="12"/>
        <v>0</v>
      </c>
      <c r="BC49" s="406"/>
      <c r="BD49" s="289"/>
    </row>
    <row r="50" spans="1:56" ht="12.75" hidden="1">
      <c r="A50" s="239">
        <v>11</v>
      </c>
      <c r="B50" s="40"/>
      <c r="C50" s="176"/>
      <c r="D50" s="290"/>
      <c r="E50" s="290"/>
      <c r="F50" s="248"/>
      <c r="G50" s="66"/>
      <c r="H50" s="228"/>
      <c r="I50" s="229"/>
      <c r="J50" s="227"/>
      <c r="K50" s="66"/>
      <c r="L50" s="228"/>
      <c r="M50" s="229"/>
      <c r="N50" s="227"/>
      <c r="O50" s="66"/>
      <c r="P50" s="228"/>
      <c r="Q50" s="229"/>
      <c r="R50" s="227"/>
      <c r="S50" s="66"/>
      <c r="T50" s="228"/>
      <c r="U50" s="229"/>
      <c r="V50" s="227"/>
      <c r="W50" s="66"/>
      <c r="X50" s="228"/>
      <c r="Y50" s="229"/>
      <c r="Z50" s="211">
        <f t="shared" si="13"/>
        <v>0</v>
      </c>
      <c r="AA50" s="5">
        <f t="shared" si="13"/>
        <v>0</v>
      </c>
      <c r="AB50" s="6">
        <f t="shared" si="13"/>
        <v>0</v>
      </c>
      <c r="AC50" s="7">
        <f t="shared" si="13"/>
        <v>0</v>
      </c>
      <c r="AD50" s="226"/>
      <c r="AE50" s="210"/>
      <c r="AF50" s="72"/>
      <c r="AG50" s="27"/>
      <c r="AH50" s="208"/>
      <c r="AI50" s="210"/>
      <c r="AJ50" s="72"/>
      <c r="AK50" s="27"/>
      <c r="AL50" s="208"/>
      <c r="AM50" s="210"/>
      <c r="AN50" s="72"/>
      <c r="AO50" s="27"/>
      <c r="AP50" s="208"/>
      <c r="AQ50" s="210"/>
      <c r="AR50" s="72"/>
      <c r="AS50" s="27"/>
      <c r="AT50" s="208"/>
      <c r="AU50" s="210"/>
      <c r="AV50" s="72"/>
      <c r="AW50" s="27"/>
      <c r="AX50" s="209"/>
      <c r="AY50" s="317">
        <f t="shared" si="12"/>
        <v>0</v>
      </c>
      <c r="AZ50" s="5">
        <f t="shared" si="12"/>
        <v>0</v>
      </c>
      <c r="BA50" s="6">
        <f t="shared" si="12"/>
        <v>0</v>
      </c>
      <c r="BB50" s="318">
        <f t="shared" si="12"/>
        <v>0</v>
      </c>
      <c r="BC50" s="406"/>
      <c r="BD50" s="289"/>
    </row>
    <row r="51" spans="1:56" ht="12.75" hidden="1">
      <c r="A51" s="232">
        <v>12</v>
      </c>
      <c r="B51" s="34"/>
      <c r="C51" s="177"/>
      <c r="D51" s="284"/>
      <c r="E51" s="284"/>
      <c r="F51" s="248"/>
      <c r="G51" s="66"/>
      <c r="H51" s="228"/>
      <c r="I51" s="229"/>
      <c r="J51" s="227"/>
      <c r="K51" s="66"/>
      <c r="L51" s="228"/>
      <c r="M51" s="229"/>
      <c r="N51" s="227"/>
      <c r="O51" s="66"/>
      <c r="P51" s="228"/>
      <c r="Q51" s="229"/>
      <c r="R51" s="227"/>
      <c r="S51" s="66"/>
      <c r="T51" s="228"/>
      <c r="U51" s="229"/>
      <c r="V51" s="227"/>
      <c r="W51" s="66"/>
      <c r="X51" s="228"/>
      <c r="Y51" s="229"/>
      <c r="Z51" s="211">
        <f t="shared" si="13"/>
        <v>0</v>
      </c>
      <c r="AA51" s="5">
        <f t="shared" si="13"/>
        <v>0</v>
      </c>
      <c r="AB51" s="6">
        <f t="shared" si="13"/>
        <v>0</v>
      </c>
      <c r="AC51" s="7">
        <f t="shared" si="13"/>
        <v>0</v>
      </c>
      <c r="AD51" s="212"/>
      <c r="AE51" s="238"/>
      <c r="AF51" s="39"/>
      <c r="AG51" s="32"/>
      <c r="AH51" s="224"/>
      <c r="AI51" s="238"/>
      <c r="AJ51" s="39"/>
      <c r="AK51" s="32"/>
      <c r="AL51" s="224"/>
      <c r="AM51" s="238"/>
      <c r="AN51" s="39"/>
      <c r="AO51" s="32"/>
      <c r="AP51" s="224"/>
      <c r="AQ51" s="238"/>
      <c r="AR51" s="39"/>
      <c r="AS51" s="32"/>
      <c r="AT51" s="224"/>
      <c r="AU51" s="238"/>
      <c r="AV51" s="39"/>
      <c r="AW51" s="32"/>
      <c r="AX51" s="225"/>
      <c r="AY51" s="317">
        <f t="shared" si="12"/>
        <v>0</v>
      </c>
      <c r="AZ51" s="5">
        <f t="shared" si="12"/>
        <v>0</v>
      </c>
      <c r="BA51" s="6">
        <f t="shared" si="12"/>
        <v>0</v>
      </c>
      <c r="BB51" s="318">
        <f t="shared" si="12"/>
        <v>0</v>
      </c>
      <c r="BC51" s="406"/>
      <c r="BD51" s="286"/>
    </row>
    <row r="52" spans="1:56" ht="12.75" hidden="1">
      <c r="A52" s="239">
        <v>13</v>
      </c>
      <c r="B52" s="38"/>
      <c r="C52" s="178"/>
      <c r="D52" s="287"/>
      <c r="E52" s="287"/>
      <c r="F52" s="248"/>
      <c r="G52" s="66"/>
      <c r="H52" s="228"/>
      <c r="I52" s="229"/>
      <c r="J52" s="227"/>
      <c r="K52" s="66"/>
      <c r="L52" s="228"/>
      <c r="M52" s="229"/>
      <c r="N52" s="227"/>
      <c r="O52" s="66"/>
      <c r="P52" s="228"/>
      <c r="Q52" s="229"/>
      <c r="R52" s="227"/>
      <c r="S52" s="66"/>
      <c r="T52" s="228"/>
      <c r="U52" s="229"/>
      <c r="V52" s="227"/>
      <c r="W52" s="66"/>
      <c r="X52" s="228"/>
      <c r="Y52" s="229"/>
      <c r="Z52" s="211">
        <f t="shared" si="13"/>
        <v>0</v>
      </c>
      <c r="AA52" s="5">
        <f t="shared" si="13"/>
        <v>0</v>
      </c>
      <c r="AB52" s="6">
        <f t="shared" si="13"/>
        <v>0</v>
      </c>
      <c r="AC52" s="7">
        <f t="shared" si="13"/>
        <v>0</v>
      </c>
      <c r="AD52" s="243"/>
      <c r="AE52" s="238"/>
      <c r="AF52" s="39"/>
      <c r="AG52" s="32"/>
      <c r="AH52" s="224"/>
      <c r="AI52" s="238"/>
      <c r="AJ52" s="39"/>
      <c r="AK52" s="32"/>
      <c r="AL52" s="224"/>
      <c r="AM52" s="238"/>
      <c r="AN52" s="39"/>
      <c r="AO52" s="32"/>
      <c r="AP52" s="224"/>
      <c r="AQ52" s="238"/>
      <c r="AR52" s="39"/>
      <c r="AS52" s="32"/>
      <c r="AT52" s="224"/>
      <c r="AU52" s="238"/>
      <c r="AV52" s="39"/>
      <c r="AW52" s="32"/>
      <c r="AX52" s="225"/>
      <c r="AY52" s="317">
        <f t="shared" si="12"/>
        <v>0</v>
      </c>
      <c r="AZ52" s="5">
        <f t="shared" si="12"/>
        <v>0</v>
      </c>
      <c r="BA52" s="6">
        <f t="shared" si="12"/>
        <v>0</v>
      </c>
      <c r="BB52" s="318">
        <f t="shared" si="12"/>
        <v>0</v>
      </c>
      <c r="BC52" s="406"/>
      <c r="BD52" s="289"/>
    </row>
    <row r="53" spans="1:56" ht="12.75" hidden="1">
      <c r="A53" s="232">
        <v>14</v>
      </c>
      <c r="B53" s="40"/>
      <c r="C53" s="176"/>
      <c r="D53" s="290"/>
      <c r="E53" s="290"/>
      <c r="F53" s="248"/>
      <c r="G53" s="66"/>
      <c r="H53" s="228"/>
      <c r="I53" s="229"/>
      <c r="J53" s="227"/>
      <c r="K53" s="66"/>
      <c r="L53" s="228"/>
      <c r="M53" s="229"/>
      <c r="N53" s="227"/>
      <c r="O53" s="66"/>
      <c r="P53" s="228"/>
      <c r="Q53" s="229"/>
      <c r="R53" s="227"/>
      <c r="S53" s="66"/>
      <c r="T53" s="228"/>
      <c r="U53" s="229"/>
      <c r="V53" s="227"/>
      <c r="W53" s="66"/>
      <c r="X53" s="228"/>
      <c r="Y53" s="229"/>
      <c r="Z53" s="211">
        <f t="shared" si="13"/>
        <v>0</v>
      </c>
      <c r="AA53" s="5">
        <f t="shared" si="13"/>
        <v>0</v>
      </c>
      <c r="AB53" s="6">
        <f t="shared" si="13"/>
        <v>0</v>
      </c>
      <c r="AC53" s="7">
        <f t="shared" si="13"/>
        <v>0</v>
      </c>
      <c r="AD53" s="226"/>
      <c r="AE53" s="210"/>
      <c r="AF53" s="72"/>
      <c r="AG53" s="27"/>
      <c r="AH53" s="208"/>
      <c r="AI53" s="210"/>
      <c r="AJ53" s="72"/>
      <c r="AK53" s="27"/>
      <c r="AL53" s="208"/>
      <c r="AM53" s="210"/>
      <c r="AN53" s="72"/>
      <c r="AO53" s="27"/>
      <c r="AP53" s="208"/>
      <c r="AQ53" s="210"/>
      <c r="AR53" s="72"/>
      <c r="AS53" s="27"/>
      <c r="AT53" s="208"/>
      <c r="AU53" s="210"/>
      <c r="AV53" s="72"/>
      <c r="AW53" s="27"/>
      <c r="AX53" s="209"/>
      <c r="AY53" s="317">
        <f t="shared" si="12"/>
        <v>0</v>
      </c>
      <c r="AZ53" s="5">
        <f t="shared" si="12"/>
        <v>0</v>
      </c>
      <c r="BA53" s="6">
        <f t="shared" si="12"/>
        <v>0</v>
      </c>
      <c r="BB53" s="318">
        <f t="shared" si="12"/>
        <v>0</v>
      </c>
      <c r="BC53" s="406"/>
      <c r="BD53" s="289"/>
    </row>
    <row r="54" spans="1:56" ht="12.75" hidden="1">
      <c r="A54" s="239">
        <v>15</v>
      </c>
      <c r="B54" s="38"/>
      <c r="C54" s="178"/>
      <c r="D54" s="287"/>
      <c r="E54" s="287"/>
      <c r="F54" s="248"/>
      <c r="G54" s="66"/>
      <c r="H54" s="228"/>
      <c r="I54" s="229"/>
      <c r="J54" s="227"/>
      <c r="K54" s="66"/>
      <c r="L54" s="228"/>
      <c r="M54" s="229"/>
      <c r="N54" s="227"/>
      <c r="O54" s="66"/>
      <c r="P54" s="228"/>
      <c r="Q54" s="229"/>
      <c r="R54" s="227"/>
      <c r="S54" s="66"/>
      <c r="T54" s="228"/>
      <c r="U54" s="229"/>
      <c r="V54" s="227"/>
      <c r="W54" s="66"/>
      <c r="X54" s="228"/>
      <c r="Y54" s="229"/>
      <c r="Z54" s="211">
        <f t="shared" si="13"/>
        <v>0</v>
      </c>
      <c r="AA54" s="5">
        <f t="shared" si="13"/>
        <v>0</v>
      </c>
      <c r="AB54" s="6">
        <f t="shared" si="13"/>
        <v>0</v>
      </c>
      <c r="AC54" s="7">
        <f t="shared" si="13"/>
        <v>0</v>
      </c>
      <c r="AD54" s="243"/>
      <c r="AE54" s="294"/>
      <c r="AF54" s="29"/>
      <c r="AG54" s="162"/>
      <c r="AH54" s="295"/>
      <c r="AI54" s="294"/>
      <c r="AJ54" s="29"/>
      <c r="AK54" s="162"/>
      <c r="AL54" s="295"/>
      <c r="AM54" s="294"/>
      <c r="AN54" s="29"/>
      <c r="AO54" s="162"/>
      <c r="AP54" s="295"/>
      <c r="AQ54" s="294"/>
      <c r="AR54" s="29"/>
      <c r="AS54" s="162"/>
      <c r="AT54" s="295"/>
      <c r="AU54" s="294"/>
      <c r="AV54" s="29"/>
      <c r="AW54" s="162"/>
      <c r="AX54" s="372"/>
      <c r="AY54" s="317">
        <f t="shared" si="12"/>
        <v>0</v>
      </c>
      <c r="AZ54" s="5">
        <f t="shared" si="12"/>
        <v>0</v>
      </c>
      <c r="BA54" s="6">
        <f t="shared" si="12"/>
        <v>0</v>
      </c>
      <c r="BB54" s="318">
        <f t="shared" si="12"/>
        <v>0</v>
      </c>
      <c r="BC54" s="406"/>
      <c r="BD54" s="289"/>
    </row>
    <row r="55" spans="1:56" ht="12.75" hidden="1">
      <c r="A55" s="232">
        <v>16</v>
      </c>
      <c r="B55" s="296"/>
      <c r="C55" s="297"/>
      <c r="D55" s="298"/>
      <c r="E55" s="298"/>
      <c r="F55" s="248"/>
      <c r="G55" s="66"/>
      <c r="H55" s="228"/>
      <c r="I55" s="229"/>
      <c r="J55" s="227"/>
      <c r="K55" s="66"/>
      <c r="L55" s="228"/>
      <c r="M55" s="229"/>
      <c r="N55" s="227"/>
      <c r="O55" s="66"/>
      <c r="P55" s="228"/>
      <c r="Q55" s="229"/>
      <c r="R55" s="227"/>
      <c r="S55" s="66"/>
      <c r="T55" s="228"/>
      <c r="U55" s="229"/>
      <c r="V55" s="227"/>
      <c r="W55" s="66"/>
      <c r="X55" s="228"/>
      <c r="Y55" s="229"/>
      <c r="Z55" s="211">
        <f t="shared" si="13"/>
        <v>0</v>
      </c>
      <c r="AA55" s="5">
        <f t="shared" si="13"/>
        <v>0</v>
      </c>
      <c r="AB55" s="6">
        <f t="shared" si="13"/>
        <v>0</v>
      </c>
      <c r="AC55" s="7">
        <f t="shared" si="13"/>
        <v>0</v>
      </c>
      <c r="AD55" s="226"/>
      <c r="AE55" s="227"/>
      <c r="AF55" s="66"/>
      <c r="AG55" s="228"/>
      <c r="AH55" s="229"/>
      <c r="AI55" s="227"/>
      <c r="AJ55" s="66"/>
      <c r="AK55" s="228"/>
      <c r="AL55" s="229"/>
      <c r="AM55" s="227"/>
      <c r="AN55" s="66"/>
      <c r="AO55" s="228"/>
      <c r="AP55" s="229"/>
      <c r="AQ55" s="227"/>
      <c r="AR55" s="66"/>
      <c r="AS55" s="228"/>
      <c r="AT55" s="229"/>
      <c r="AU55" s="227"/>
      <c r="AV55" s="66"/>
      <c r="AW55" s="228"/>
      <c r="AX55" s="231"/>
      <c r="AY55" s="317">
        <f t="shared" si="12"/>
        <v>0</v>
      </c>
      <c r="AZ55" s="5">
        <f t="shared" si="12"/>
        <v>0</v>
      </c>
      <c r="BA55" s="6">
        <f t="shared" si="12"/>
        <v>0</v>
      </c>
      <c r="BB55" s="318">
        <f t="shared" si="12"/>
        <v>0</v>
      </c>
      <c r="BC55" s="406"/>
      <c r="BD55" s="289"/>
    </row>
    <row r="56" spans="1:56" ht="13.5" hidden="1" thickBot="1">
      <c r="A56" s="256">
        <v>17</v>
      </c>
      <c r="B56" s="257"/>
      <c r="C56" s="257"/>
      <c r="D56" s="258"/>
      <c r="E56" s="259"/>
      <c r="F56" s="299"/>
      <c r="G56" s="269"/>
      <c r="H56" s="270"/>
      <c r="I56" s="271"/>
      <c r="J56" s="268"/>
      <c r="K56" s="269"/>
      <c r="L56" s="270"/>
      <c r="M56" s="271"/>
      <c r="N56" s="268"/>
      <c r="O56" s="269"/>
      <c r="P56" s="270"/>
      <c r="Q56" s="271"/>
      <c r="R56" s="268"/>
      <c r="S56" s="269"/>
      <c r="T56" s="270"/>
      <c r="U56" s="271"/>
      <c r="V56" s="268"/>
      <c r="W56" s="269"/>
      <c r="X56" s="270"/>
      <c r="Y56" s="271"/>
      <c r="Z56" s="263">
        <f t="shared" si="13"/>
        <v>0</v>
      </c>
      <c r="AA56" s="264">
        <f t="shared" si="13"/>
        <v>0</v>
      </c>
      <c r="AB56" s="265">
        <f t="shared" si="13"/>
        <v>0</v>
      </c>
      <c r="AC56" s="266">
        <f t="shared" si="13"/>
        <v>0</v>
      </c>
      <c r="AD56" s="267"/>
      <c r="AE56" s="268"/>
      <c r="AF56" s="269"/>
      <c r="AG56" s="270"/>
      <c r="AH56" s="271"/>
      <c r="AI56" s="268"/>
      <c r="AJ56" s="269"/>
      <c r="AK56" s="270"/>
      <c r="AL56" s="271"/>
      <c r="AM56" s="268"/>
      <c r="AN56" s="269"/>
      <c r="AO56" s="270"/>
      <c r="AP56" s="271"/>
      <c r="AQ56" s="268"/>
      <c r="AR56" s="269"/>
      <c r="AS56" s="270"/>
      <c r="AT56" s="271"/>
      <c r="AU56" s="268"/>
      <c r="AV56" s="269"/>
      <c r="AW56" s="270"/>
      <c r="AX56" s="273"/>
      <c r="AY56" s="333">
        <f t="shared" si="12"/>
        <v>0</v>
      </c>
      <c r="AZ56" s="264">
        <f t="shared" si="12"/>
        <v>0</v>
      </c>
      <c r="BA56" s="265">
        <f t="shared" si="12"/>
        <v>0</v>
      </c>
      <c r="BB56" s="334">
        <f t="shared" si="12"/>
        <v>0</v>
      </c>
      <c r="BC56" s="408"/>
      <c r="BD56" s="301"/>
    </row>
    <row r="57" ht="11.25">
      <c r="BD57" s="3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5">
    <mergeCell ref="AY38:BB38"/>
    <mergeCell ref="AY10:BB10"/>
    <mergeCell ref="AQ38:AT38"/>
    <mergeCell ref="F10:I10"/>
    <mergeCell ref="J10:M10"/>
    <mergeCell ref="J38:M38"/>
    <mergeCell ref="AM10:AP10"/>
    <mergeCell ref="Z10:AC10"/>
    <mergeCell ref="R38:U38"/>
    <mergeCell ref="AU10:AX10"/>
    <mergeCell ref="AQ10:AT10"/>
    <mergeCell ref="AU38:AX38"/>
    <mergeCell ref="Z38:AC38"/>
    <mergeCell ref="AE38:AH38"/>
    <mergeCell ref="AM38:AP38"/>
    <mergeCell ref="D3:F3"/>
    <mergeCell ref="F38:I38"/>
    <mergeCell ref="AI38:AL38"/>
    <mergeCell ref="V38:Y38"/>
    <mergeCell ref="V10:Y10"/>
    <mergeCell ref="N10:Q10"/>
    <mergeCell ref="N38:Q38"/>
    <mergeCell ref="R10:U10"/>
    <mergeCell ref="AE10:AH10"/>
    <mergeCell ref="AI10:AL10"/>
  </mergeCells>
  <printOptions/>
  <pageMargins left="0.5513888888888889" right="0.19652777777777777" top="0.33" bottom="0.5902777777777778" header="0.28" footer="0.5118055555555556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6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23.8515625" style="1" customWidth="1"/>
    <col min="3" max="3" width="15.7109375" style="1" hidden="1" customWidth="1"/>
    <col min="4" max="4" width="10.7109375" style="302" customWidth="1"/>
    <col min="5" max="5" width="13.8515625" style="302" customWidth="1"/>
    <col min="6" max="25" width="4.7109375" style="1" hidden="1" customWidth="1" outlineLevel="1"/>
    <col min="26" max="26" width="4.851562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8" t="str">
        <f>programa!A1</f>
        <v>2009 m. LIETUVOS BOULDERINGO TAURĖ. 6 Etapas - LUK</v>
      </c>
      <c r="B1" s="9"/>
      <c r="C1" s="9"/>
      <c r="D1" s="14"/>
      <c r="E1" s="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2" thickBot="1">
      <c r="A2" s="9"/>
      <c r="B2" s="9"/>
      <c r="C2" s="9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.75" customHeight="1">
      <c r="A3" s="9"/>
      <c r="B3" s="179" t="s">
        <v>20</v>
      </c>
      <c r="C3" s="513"/>
      <c r="D3" s="782">
        <f>programa!A2</f>
        <v>40166.841678240744</v>
      </c>
      <c r="E3" s="783"/>
      <c r="F3" s="784"/>
      <c r="G3" s="180"/>
      <c r="H3" s="18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1"/>
      <c r="AZ3" s="11"/>
      <c r="BA3" s="11"/>
      <c r="BB3" s="11"/>
      <c r="BC3" s="9"/>
      <c r="BD3" s="9"/>
    </row>
    <row r="4" spans="1:56" ht="12">
      <c r="A4" s="9"/>
      <c r="B4" s="181" t="s">
        <v>21</v>
      </c>
      <c r="C4" s="514"/>
      <c r="D4" s="514" t="s">
        <v>27</v>
      </c>
      <c r="E4" s="520"/>
      <c r="F4" s="515"/>
      <c r="G4" s="182"/>
      <c r="H4" s="18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4"/>
      <c r="AZ4" s="14"/>
      <c r="BA4" s="14"/>
      <c r="BB4" s="14"/>
      <c r="BC4" s="14"/>
      <c r="BD4" s="14"/>
    </row>
    <row r="5" spans="1:56" ht="12">
      <c r="A5" s="9"/>
      <c r="B5" s="181" t="s">
        <v>22</v>
      </c>
      <c r="C5" s="516"/>
      <c r="D5" s="516" t="s">
        <v>276</v>
      </c>
      <c r="E5" s="520"/>
      <c r="F5" s="517"/>
      <c r="G5" s="183"/>
      <c r="H5" s="18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4"/>
      <c r="AZ5" s="14"/>
      <c r="BA5" s="14"/>
      <c r="BB5" s="14"/>
      <c r="BC5" s="14"/>
      <c r="BD5" s="14"/>
    </row>
    <row r="6" spans="1:56" ht="12">
      <c r="A6" s="9"/>
      <c r="B6" s="181" t="s">
        <v>23</v>
      </c>
      <c r="C6" s="336"/>
      <c r="D6" s="516" t="s">
        <v>116</v>
      </c>
      <c r="E6" s="520"/>
      <c r="F6" s="517"/>
      <c r="G6" s="182"/>
      <c r="H6" s="18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4"/>
      <c r="AZ6" s="14"/>
      <c r="BA6" s="14"/>
      <c r="BB6" s="14"/>
      <c r="BC6" s="14"/>
      <c r="BD6" s="14"/>
    </row>
    <row r="7" spans="1:56" ht="13.5" customHeight="1" thickBot="1">
      <c r="A7" s="9"/>
      <c r="B7" s="184" t="s">
        <v>24</v>
      </c>
      <c r="C7" s="335"/>
      <c r="D7" s="518" t="s">
        <v>154</v>
      </c>
      <c r="E7" s="521"/>
      <c r="F7" s="519"/>
      <c r="G7" s="185"/>
      <c r="H7" s="18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3.5" customHeight="1">
      <c r="A8" s="9"/>
      <c r="B8" s="17"/>
      <c r="C8" s="17"/>
      <c r="D8" s="14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9"/>
      <c r="AM8" s="17"/>
      <c r="AN8" s="17"/>
      <c r="AO8" s="17"/>
      <c r="AP8" s="9"/>
      <c r="AQ8" s="17"/>
      <c r="AR8" s="17"/>
      <c r="AS8" s="17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9" ht="13.5" customHeight="1" thickBot="1">
      <c r="A9" s="9"/>
      <c r="B9" s="17"/>
      <c r="C9" s="17"/>
      <c r="D9" s="14"/>
      <c r="E9" s="14"/>
      <c r="F9" s="18" t="s">
        <v>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E9" s="18" t="s">
        <v>6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9"/>
      <c r="BD9" s="9"/>
      <c r="BG9" s="2"/>
    </row>
    <row r="10" spans="1:59" ht="13.5" customHeight="1" thickBot="1">
      <c r="A10" s="9"/>
      <c r="B10" s="186" t="str">
        <f>CONCATENATE($C$4," pogrupis")</f>
        <v> pogrupis</v>
      </c>
      <c r="C10" s="62"/>
      <c r="D10" s="187"/>
      <c r="E10" s="14"/>
      <c r="F10" s="785" t="s">
        <v>7</v>
      </c>
      <c r="G10" s="786"/>
      <c r="H10" s="786"/>
      <c r="I10" s="787"/>
      <c r="J10" s="791" t="s">
        <v>8</v>
      </c>
      <c r="K10" s="792"/>
      <c r="L10" s="792"/>
      <c r="M10" s="793"/>
      <c r="N10" s="788" t="s">
        <v>9</v>
      </c>
      <c r="O10" s="789"/>
      <c r="P10" s="789"/>
      <c r="Q10" s="790"/>
      <c r="R10" s="791" t="s">
        <v>30</v>
      </c>
      <c r="S10" s="792"/>
      <c r="T10" s="792"/>
      <c r="U10" s="793"/>
      <c r="V10" s="788" t="s">
        <v>31</v>
      </c>
      <c r="W10" s="789"/>
      <c r="X10" s="789"/>
      <c r="Y10" s="790"/>
      <c r="Z10" s="796" t="s">
        <v>10</v>
      </c>
      <c r="AA10" s="797"/>
      <c r="AB10" s="797"/>
      <c r="AC10" s="798"/>
      <c r="AD10" s="188"/>
      <c r="AE10" s="788" t="s">
        <v>7</v>
      </c>
      <c r="AF10" s="789"/>
      <c r="AG10" s="789"/>
      <c r="AH10" s="790"/>
      <c r="AI10" s="788" t="s">
        <v>8</v>
      </c>
      <c r="AJ10" s="789"/>
      <c r="AK10" s="789"/>
      <c r="AL10" s="790"/>
      <c r="AM10" s="791" t="s">
        <v>9</v>
      </c>
      <c r="AN10" s="792"/>
      <c r="AO10" s="792"/>
      <c r="AP10" s="793"/>
      <c r="AQ10" s="788" t="s">
        <v>30</v>
      </c>
      <c r="AR10" s="789"/>
      <c r="AS10" s="789"/>
      <c r="AT10" s="790"/>
      <c r="AU10" s="791" t="s">
        <v>31</v>
      </c>
      <c r="AV10" s="792"/>
      <c r="AW10" s="792"/>
      <c r="AX10" s="793"/>
      <c r="AY10" s="795" t="s">
        <v>10</v>
      </c>
      <c r="AZ10" s="792"/>
      <c r="BA10" s="792"/>
      <c r="BB10" s="794"/>
      <c r="BC10" s="188"/>
      <c r="BD10" s="9"/>
      <c r="BG10" s="2"/>
    </row>
    <row r="11" spans="1:56" ht="13.5" customHeight="1" thickBot="1">
      <c r="A11" s="189" t="s">
        <v>11</v>
      </c>
      <c r="B11" s="341" t="s">
        <v>12</v>
      </c>
      <c r="C11" s="342" t="s">
        <v>13</v>
      </c>
      <c r="D11" s="342" t="s">
        <v>71</v>
      </c>
      <c r="E11" s="342" t="s">
        <v>72</v>
      </c>
      <c r="F11" s="190" t="s">
        <v>14</v>
      </c>
      <c r="G11" s="191" t="s">
        <v>16</v>
      </c>
      <c r="H11" s="192" t="s">
        <v>15</v>
      </c>
      <c r="I11" s="193" t="s">
        <v>16</v>
      </c>
      <c r="J11" s="194" t="s">
        <v>14</v>
      </c>
      <c r="K11" s="191" t="s">
        <v>16</v>
      </c>
      <c r="L11" s="192" t="s">
        <v>15</v>
      </c>
      <c r="M11" s="195" t="s">
        <v>16</v>
      </c>
      <c r="N11" s="190" t="s">
        <v>14</v>
      </c>
      <c r="O11" s="191" t="s">
        <v>16</v>
      </c>
      <c r="P11" s="192" t="s">
        <v>15</v>
      </c>
      <c r="Q11" s="193" t="s">
        <v>16</v>
      </c>
      <c r="R11" s="194" t="s">
        <v>14</v>
      </c>
      <c r="S11" s="191" t="s">
        <v>16</v>
      </c>
      <c r="T11" s="192" t="s">
        <v>15</v>
      </c>
      <c r="U11" s="195" t="s">
        <v>16</v>
      </c>
      <c r="V11" s="190" t="s">
        <v>14</v>
      </c>
      <c r="W11" s="191" t="s">
        <v>16</v>
      </c>
      <c r="X11" s="192" t="s">
        <v>15</v>
      </c>
      <c r="Y11" s="193" t="s">
        <v>16</v>
      </c>
      <c r="Z11" s="202" t="s">
        <v>272</v>
      </c>
      <c r="AA11" s="199" t="s">
        <v>274</v>
      </c>
      <c r="AB11" s="200" t="s">
        <v>273</v>
      </c>
      <c r="AC11" s="204" t="s">
        <v>274</v>
      </c>
      <c r="AD11" s="387" t="s">
        <v>3</v>
      </c>
      <c r="AE11" s="202" t="s">
        <v>14</v>
      </c>
      <c r="AF11" s="199" t="s">
        <v>16</v>
      </c>
      <c r="AG11" s="200" t="s">
        <v>15</v>
      </c>
      <c r="AH11" s="201" t="s">
        <v>16</v>
      </c>
      <c r="AI11" s="198" t="s">
        <v>14</v>
      </c>
      <c r="AJ11" s="199" t="s">
        <v>16</v>
      </c>
      <c r="AK11" s="200" t="s">
        <v>15</v>
      </c>
      <c r="AL11" s="201" t="s">
        <v>16</v>
      </c>
      <c r="AM11" s="202" t="s">
        <v>14</v>
      </c>
      <c r="AN11" s="199" t="s">
        <v>16</v>
      </c>
      <c r="AO11" s="200" t="s">
        <v>15</v>
      </c>
      <c r="AP11" s="203" t="s">
        <v>16</v>
      </c>
      <c r="AQ11" s="198" t="s">
        <v>14</v>
      </c>
      <c r="AR11" s="199" t="s">
        <v>16</v>
      </c>
      <c r="AS11" s="200" t="s">
        <v>15</v>
      </c>
      <c r="AT11" s="201" t="s">
        <v>16</v>
      </c>
      <c r="AU11" s="202" t="s">
        <v>14</v>
      </c>
      <c r="AV11" s="199" t="s">
        <v>16</v>
      </c>
      <c r="AW11" s="200" t="s">
        <v>15</v>
      </c>
      <c r="AX11" s="204" t="s">
        <v>16</v>
      </c>
      <c r="AY11" s="205" t="s">
        <v>14</v>
      </c>
      <c r="AZ11" s="191" t="s">
        <v>16</v>
      </c>
      <c r="BA11" s="192" t="s">
        <v>15</v>
      </c>
      <c r="BB11" s="195" t="s">
        <v>16</v>
      </c>
      <c r="BC11" s="337" t="s">
        <v>3</v>
      </c>
      <c r="BD11" s="207" t="s">
        <v>17</v>
      </c>
    </row>
    <row r="12" spans="1:56" ht="12.75">
      <c r="A12" s="348">
        <v>4</v>
      </c>
      <c r="B12" s="153" t="s">
        <v>242</v>
      </c>
      <c r="C12" s="153"/>
      <c r="D12" s="221">
        <v>1992</v>
      </c>
      <c r="E12" s="222" t="s">
        <v>77</v>
      </c>
      <c r="F12" s="542">
        <v>1</v>
      </c>
      <c r="G12" s="543">
        <v>3</v>
      </c>
      <c r="H12" s="544">
        <v>1</v>
      </c>
      <c r="I12" s="208">
        <v>3</v>
      </c>
      <c r="J12" s="165">
        <v>1</v>
      </c>
      <c r="K12" s="29">
        <v>4</v>
      </c>
      <c r="L12" s="27">
        <v>1</v>
      </c>
      <c r="M12" s="209">
        <v>1</v>
      </c>
      <c r="N12" s="210">
        <v>1</v>
      </c>
      <c r="O12" s="29">
        <v>2</v>
      </c>
      <c r="P12" s="27">
        <v>1</v>
      </c>
      <c r="Q12" s="208">
        <v>2</v>
      </c>
      <c r="R12" s="165">
        <v>1</v>
      </c>
      <c r="S12" s="29">
        <v>4</v>
      </c>
      <c r="T12" s="27">
        <v>1</v>
      </c>
      <c r="U12" s="209">
        <v>1</v>
      </c>
      <c r="V12" s="210">
        <v>1</v>
      </c>
      <c r="W12" s="29">
        <v>3</v>
      </c>
      <c r="X12" s="27">
        <v>1</v>
      </c>
      <c r="Y12" s="208">
        <v>2</v>
      </c>
      <c r="Z12" s="317">
        <f aca="true" t="shared" si="0" ref="Z12:Z25">F12+J12+N12+R12+V12</f>
        <v>5</v>
      </c>
      <c r="AA12" s="5">
        <f aca="true" t="shared" si="1" ref="AA12:AA25">G12+K12+O12+S12+W12</f>
        <v>16</v>
      </c>
      <c r="AB12" s="6">
        <f aca="true" t="shared" si="2" ref="AB12:AB25">H12+L12+P12+T12+X12</f>
        <v>5</v>
      </c>
      <c r="AC12" s="318">
        <f aca="true" t="shared" si="3" ref="AC12:AC25">I12+M12+Q12+U12+Y12</f>
        <v>9</v>
      </c>
      <c r="AD12" s="388" t="s">
        <v>104</v>
      </c>
      <c r="AE12" s="217"/>
      <c r="AF12" s="214"/>
      <c r="AG12" s="215">
        <v>1</v>
      </c>
      <c r="AH12" s="216">
        <v>2</v>
      </c>
      <c r="AI12" s="213"/>
      <c r="AJ12" s="214"/>
      <c r="AK12" s="215"/>
      <c r="AL12" s="216"/>
      <c r="AM12" s="217">
        <v>1</v>
      </c>
      <c r="AN12" s="214">
        <v>2</v>
      </c>
      <c r="AO12" s="215">
        <v>1</v>
      </c>
      <c r="AP12" s="218">
        <v>1</v>
      </c>
      <c r="AQ12" s="213"/>
      <c r="AR12" s="214"/>
      <c r="AS12" s="215">
        <v>1</v>
      </c>
      <c r="AT12" s="216">
        <v>1</v>
      </c>
      <c r="AU12" s="217"/>
      <c r="AV12" s="214"/>
      <c r="AW12" s="215">
        <v>1</v>
      </c>
      <c r="AX12" s="216">
        <v>1</v>
      </c>
      <c r="AY12" s="211">
        <f aca="true" t="shared" si="4" ref="AY12:BB15">AE12+AI12+AM12+AQ12+AU12</f>
        <v>1</v>
      </c>
      <c r="AZ12" s="5">
        <f t="shared" si="4"/>
        <v>2</v>
      </c>
      <c r="BA12" s="6">
        <f t="shared" si="4"/>
        <v>4</v>
      </c>
      <c r="BB12" s="219">
        <f t="shared" si="4"/>
        <v>5</v>
      </c>
      <c r="BC12" s="358" t="s">
        <v>102</v>
      </c>
      <c r="BD12" s="220">
        <v>100</v>
      </c>
    </row>
    <row r="13" spans="1:56" ht="12.75">
      <c r="A13" s="164">
        <v>9</v>
      </c>
      <c r="B13" s="153" t="s">
        <v>154</v>
      </c>
      <c r="C13" s="153"/>
      <c r="D13" s="221">
        <v>1992</v>
      </c>
      <c r="E13" s="222" t="s">
        <v>76</v>
      </c>
      <c r="F13" s="232">
        <v>1</v>
      </c>
      <c r="G13" s="41">
        <v>1</v>
      </c>
      <c r="H13" s="42">
        <v>1</v>
      </c>
      <c r="I13" s="233">
        <v>1</v>
      </c>
      <c r="J13" s="167">
        <v>1</v>
      </c>
      <c r="K13" s="31">
        <v>2</v>
      </c>
      <c r="L13" s="36">
        <v>1</v>
      </c>
      <c r="M13" s="234">
        <v>1</v>
      </c>
      <c r="N13" s="235">
        <v>1</v>
      </c>
      <c r="O13" s="31">
        <v>2</v>
      </c>
      <c r="P13" s="36">
        <v>1</v>
      </c>
      <c r="Q13" s="233">
        <v>2</v>
      </c>
      <c r="R13" s="167">
        <v>1</v>
      </c>
      <c r="S13" s="31">
        <v>1</v>
      </c>
      <c r="T13" s="36">
        <v>1</v>
      </c>
      <c r="U13" s="234">
        <v>1</v>
      </c>
      <c r="V13" s="235">
        <v>1</v>
      </c>
      <c r="W13" s="31">
        <v>1</v>
      </c>
      <c r="X13" s="36">
        <v>1</v>
      </c>
      <c r="Y13" s="233">
        <v>1</v>
      </c>
      <c r="Z13" s="317">
        <f t="shared" si="0"/>
        <v>5</v>
      </c>
      <c r="AA13" s="5">
        <f t="shared" si="1"/>
        <v>7</v>
      </c>
      <c r="AB13" s="6">
        <f t="shared" si="2"/>
        <v>5</v>
      </c>
      <c r="AC13" s="318">
        <f t="shared" si="3"/>
        <v>6</v>
      </c>
      <c r="AD13" s="388" t="s">
        <v>102</v>
      </c>
      <c r="AE13" s="230"/>
      <c r="AF13" s="66"/>
      <c r="AG13" s="228">
        <v>1</v>
      </c>
      <c r="AH13" s="229">
        <v>4</v>
      </c>
      <c r="AI13" s="227"/>
      <c r="AJ13" s="66"/>
      <c r="AK13" s="228"/>
      <c r="AL13" s="229"/>
      <c r="AM13" s="230">
        <v>1</v>
      </c>
      <c r="AN13" s="66">
        <v>3</v>
      </c>
      <c r="AO13" s="228">
        <v>1</v>
      </c>
      <c r="AP13" s="231">
        <v>1</v>
      </c>
      <c r="AQ13" s="227"/>
      <c r="AR13" s="66"/>
      <c r="AS13" s="228">
        <v>1</v>
      </c>
      <c r="AT13" s="229">
        <v>1</v>
      </c>
      <c r="AU13" s="230"/>
      <c r="AV13" s="66"/>
      <c r="AW13" s="228">
        <v>1</v>
      </c>
      <c r="AX13" s="229">
        <v>1</v>
      </c>
      <c r="AY13" s="211">
        <f t="shared" si="4"/>
        <v>1</v>
      </c>
      <c r="AZ13" s="5">
        <f t="shared" si="4"/>
        <v>3</v>
      </c>
      <c r="BA13" s="6">
        <f t="shared" si="4"/>
        <v>4</v>
      </c>
      <c r="BB13" s="219">
        <f t="shared" si="4"/>
        <v>7</v>
      </c>
      <c r="BC13" s="339" t="s">
        <v>103</v>
      </c>
      <c r="BD13" s="237">
        <v>89</v>
      </c>
    </row>
    <row r="14" spans="1:56" s="616" customFormat="1" ht="12.75">
      <c r="A14" s="673">
        <v>1</v>
      </c>
      <c r="B14" s="674" t="s">
        <v>185</v>
      </c>
      <c r="C14" s="674"/>
      <c r="D14" s="675">
        <v>1992</v>
      </c>
      <c r="E14" s="676" t="s">
        <v>235</v>
      </c>
      <c r="F14" s="662">
        <v>1</v>
      </c>
      <c r="G14" s="677">
        <v>4</v>
      </c>
      <c r="H14" s="678">
        <v>1</v>
      </c>
      <c r="I14" s="665">
        <v>1</v>
      </c>
      <c r="J14" s="664">
        <v>1</v>
      </c>
      <c r="K14" s="605">
        <v>2</v>
      </c>
      <c r="L14" s="664">
        <v>1</v>
      </c>
      <c r="M14" s="666">
        <v>2</v>
      </c>
      <c r="N14" s="673">
        <v>1</v>
      </c>
      <c r="O14" s="605">
        <v>5</v>
      </c>
      <c r="P14" s="664">
        <v>1</v>
      </c>
      <c r="Q14" s="665">
        <v>5</v>
      </c>
      <c r="R14" s="664">
        <v>1</v>
      </c>
      <c r="S14" s="605">
        <v>1</v>
      </c>
      <c r="T14" s="664">
        <v>1</v>
      </c>
      <c r="U14" s="666">
        <v>1</v>
      </c>
      <c r="V14" s="673">
        <v>1</v>
      </c>
      <c r="W14" s="605">
        <v>2</v>
      </c>
      <c r="X14" s="664">
        <v>1</v>
      </c>
      <c r="Y14" s="665">
        <v>1</v>
      </c>
      <c r="Z14" s="608">
        <f t="shared" si="0"/>
        <v>5</v>
      </c>
      <c r="AA14" s="609">
        <f t="shared" si="1"/>
        <v>14</v>
      </c>
      <c r="AB14" s="610">
        <f t="shared" si="2"/>
        <v>5</v>
      </c>
      <c r="AC14" s="611">
        <f t="shared" si="3"/>
        <v>10</v>
      </c>
      <c r="AD14" s="679" t="s">
        <v>103</v>
      </c>
      <c r="AE14" s="613"/>
      <c r="AF14" s="605"/>
      <c r="AG14" s="599"/>
      <c r="AH14" s="606"/>
      <c r="AI14" s="604"/>
      <c r="AJ14" s="605"/>
      <c r="AK14" s="599">
        <v>1</v>
      </c>
      <c r="AL14" s="606">
        <v>3</v>
      </c>
      <c r="AM14" s="613"/>
      <c r="AN14" s="605"/>
      <c r="AO14" s="599">
        <v>1</v>
      </c>
      <c r="AP14" s="607">
        <v>1</v>
      </c>
      <c r="AQ14" s="604"/>
      <c r="AR14" s="605"/>
      <c r="AS14" s="599">
        <v>1</v>
      </c>
      <c r="AT14" s="606">
        <v>2</v>
      </c>
      <c r="AU14" s="613"/>
      <c r="AV14" s="605"/>
      <c r="AW14" s="599">
        <v>1</v>
      </c>
      <c r="AX14" s="606">
        <v>1</v>
      </c>
      <c r="AY14" s="659">
        <f t="shared" si="4"/>
        <v>0</v>
      </c>
      <c r="AZ14" s="609">
        <f t="shared" si="4"/>
        <v>0</v>
      </c>
      <c r="BA14" s="610">
        <f t="shared" si="4"/>
        <v>4</v>
      </c>
      <c r="BB14" s="680">
        <f t="shared" si="4"/>
        <v>7</v>
      </c>
      <c r="BC14" s="681" t="s">
        <v>104</v>
      </c>
      <c r="BD14" s="615"/>
    </row>
    <row r="15" spans="1:56" ht="13.5" thickBot="1">
      <c r="A15" s="164">
        <v>11</v>
      </c>
      <c r="B15" s="573" t="s">
        <v>229</v>
      </c>
      <c r="C15" s="573"/>
      <c r="D15" s="574">
        <v>1994</v>
      </c>
      <c r="E15" s="575" t="s">
        <v>77</v>
      </c>
      <c r="F15" s="545">
        <v>1</v>
      </c>
      <c r="G15" s="546">
        <v>2</v>
      </c>
      <c r="H15" s="547">
        <v>1</v>
      </c>
      <c r="I15" s="548">
        <v>1</v>
      </c>
      <c r="J15" s="549">
        <v>1</v>
      </c>
      <c r="K15" s="550">
        <v>4</v>
      </c>
      <c r="L15" s="551">
        <v>1</v>
      </c>
      <c r="M15" s="552">
        <v>1</v>
      </c>
      <c r="N15" s="553">
        <v>1</v>
      </c>
      <c r="O15" s="550">
        <v>5</v>
      </c>
      <c r="P15" s="551">
        <v>1</v>
      </c>
      <c r="Q15" s="548">
        <v>5</v>
      </c>
      <c r="R15" s="549"/>
      <c r="S15" s="550"/>
      <c r="T15" s="551">
        <v>1</v>
      </c>
      <c r="U15" s="552">
        <v>3</v>
      </c>
      <c r="V15" s="553">
        <v>1</v>
      </c>
      <c r="W15" s="550">
        <v>2</v>
      </c>
      <c r="X15" s="551">
        <v>1</v>
      </c>
      <c r="Y15" s="548">
        <v>1</v>
      </c>
      <c r="Z15" s="536">
        <f t="shared" si="0"/>
        <v>4</v>
      </c>
      <c r="AA15" s="531">
        <f t="shared" si="1"/>
        <v>13</v>
      </c>
      <c r="AB15" s="532">
        <f t="shared" si="2"/>
        <v>5</v>
      </c>
      <c r="AC15" s="527">
        <f t="shared" si="3"/>
        <v>11</v>
      </c>
      <c r="AD15" s="388" t="s">
        <v>105</v>
      </c>
      <c r="AE15" s="230"/>
      <c r="AF15" s="66"/>
      <c r="AG15" s="228"/>
      <c r="AH15" s="229"/>
      <c r="AI15" s="227"/>
      <c r="AJ15" s="66"/>
      <c r="AK15" s="228"/>
      <c r="AL15" s="229"/>
      <c r="AM15" s="230"/>
      <c r="AN15" s="66"/>
      <c r="AO15" s="228">
        <v>1</v>
      </c>
      <c r="AP15" s="231">
        <v>1</v>
      </c>
      <c r="AQ15" s="227"/>
      <c r="AR15" s="66"/>
      <c r="AS15" s="228"/>
      <c r="AT15" s="229"/>
      <c r="AU15" s="230"/>
      <c r="AV15" s="66"/>
      <c r="AW15" s="228">
        <v>1</v>
      </c>
      <c r="AX15" s="229">
        <v>1</v>
      </c>
      <c r="AY15" s="211">
        <f t="shared" si="4"/>
        <v>0</v>
      </c>
      <c r="AZ15" s="5">
        <f t="shared" si="4"/>
        <v>0</v>
      </c>
      <c r="BA15" s="6">
        <f t="shared" si="4"/>
        <v>2</v>
      </c>
      <c r="BB15" s="219">
        <f t="shared" si="4"/>
        <v>2</v>
      </c>
      <c r="BC15" s="358" t="s">
        <v>105</v>
      </c>
      <c r="BD15" s="220">
        <v>79</v>
      </c>
    </row>
    <row r="16" spans="1:56" ht="12.75">
      <c r="A16" s="554">
        <v>12</v>
      </c>
      <c r="B16" s="367" t="s">
        <v>227</v>
      </c>
      <c r="C16" s="367"/>
      <c r="D16" s="368">
        <v>1993</v>
      </c>
      <c r="E16" s="369" t="s">
        <v>76</v>
      </c>
      <c r="F16" s="393">
        <v>1</v>
      </c>
      <c r="G16" s="357">
        <v>3</v>
      </c>
      <c r="H16" s="374">
        <v>1</v>
      </c>
      <c r="I16" s="375">
        <v>1</v>
      </c>
      <c r="J16" s="376">
        <v>1</v>
      </c>
      <c r="K16" s="357">
        <v>5</v>
      </c>
      <c r="L16" s="374">
        <v>1</v>
      </c>
      <c r="M16" s="377">
        <v>1</v>
      </c>
      <c r="N16" s="373"/>
      <c r="O16" s="357"/>
      <c r="P16" s="374"/>
      <c r="Q16" s="375"/>
      <c r="R16" s="376"/>
      <c r="S16" s="357"/>
      <c r="T16" s="374"/>
      <c r="U16" s="377"/>
      <c r="V16" s="373">
        <v>1</v>
      </c>
      <c r="W16" s="357">
        <v>4</v>
      </c>
      <c r="X16" s="374">
        <v>1</v>
      </c>
      <c r="Y16" s="375">
        <v>1</v>
      </c>
      <c r="Z16" s="555">
        <f t="shared" si="0"/>
        <v>3</v>
      </c>
      <c r="AA16" s="556">
        <f t="shared" si="1"/>
        <v>12</v>
      </c>
      <c r="AB16" s="557">
        <f t="shared" si="2"/>
        <v>3</v>
      </c>
      <c r="AC16" s="558">
        <f t="shared" si="3"/>
        <v>3</v>
      </c>
      <c r="AD16" s="389" t="s">
        <v>106</v>
      </c>
      <c r="AE16" s="230"/>
      <c r="AF16" s="66"/>
      <c r="AG16" s="228"/>
      <c r="AH16" s="229"/>
      <c r="AI16" s="227"/>
      <c r="AJ16" s="66"/>
      <c r="AK16" s="228"/>
      <c r="AL16" s="229"/>
      <c r="AM16" s="230"/>
      <c r="AN16" s="66"/>
      <c r="AO16" s="228"/>
      <c r="AP16" s="231"/>
      <c r="AQ16" s="227"/>
      <c r="AR16" s="66"/>
      <c r="AS16" s="228"/>
      <c r="AT16" s="229"/>
      <c r="AU16" s="230"/>
      <c r="AV16" s="66"/>
      <c r="AW16" s="228"/>
      <c r="AX16" s="229"/>
      <c r="AY16" s="211">
        <f aca="true" t="shared" si="5" ref="AY16:BB20">AE16+AI16+AM16+AQ16+AU16</f>
        <v>0</v>
      </c>
      <c r="AZ16" s="5">
        <f t="shared" si="5"/>
        <v>0</v>
      </c>
      <c r="BA16" s="6">
        <f t="shared" si="5"/>
        <v>0</v>
      </c>
      <c r="BB16" s="219">
        <f t="shared" si="5"/>
        <v>0</v>
      </c>
      <c r="BC16" s="339"/>
      <c r="BD16" s="347">
        <v>71</v>
      </c>
    </row>
    <row r="17" spans="1:56" ht="12.75">
      <c r="A17" s="348">
        <v>8</v>
      </c>
      <c r="B17" s="153" t="s">
        <v>245</v>
      </c>
      <c r="C17" s="153"/>
      <c r="D17" s="221">
        <v>1992</v>
      </c>
      <c r="E17" s="222" t="s">
        <v>77</v>
      </c>
      <c r="F17" s="393">
        <v>1</v>
      </c>
      <c r="G17" s="357">
        <v>2</v>
      </c>
      <c r="H17" s="374">
        <v>1</v>
      </c>
      <c r="I17" s="375">
        <v>1</v>
      </c>
      <c r="J17" s="376"/>
      <c r="K17" s="357"/>
      <c r="L17" s="374">
        <v>1</v>
      </c>
      <c r="M17" s="377">
        <v>1</v>
      </c>
      <c r="N17" s="373">
        <v>1</v>
      </c>
      <c r="O17" s="357">
        <v>4</v>
      </c>
      <c r="P17" s="374">
        <v>1</v>
      </c>
      <c r="Q17" s="375">
        <v>2</v>
      </c>
      <c r="R17" s="376"/>
      <c r="S17" s="357"/>
      <c r="T17" s="374">
        <v>1</v>
      </c>
      <c r="U17" s="377">
        <v>2</v>
      </c>
      <c r="V17" s="373"/>
      <c r="W17" s="357"/>
      <c r="X17" s="374">
        <v>1</v>
      </c>
      <c r="Y17" s="375">
        <v>2</v>
      </c>
      <c r="Z17" s="404">
        <f t="shared" si="0"/>
        <v>2</v>
      </c>
      <c r="AA17" s="149">
        <f t="shared" si="1"/>
        <v>6</v>
      </c>
      <c r="AB17" s="150">
        <f t="shared" si="2"/>
        <v>5</v>
      </c>
      <c r="AC17" s="405">
        <f t="shared" si="3"/>
        <v>8</v>
      </c>
      <c r="AD17" s="388" t="s">
        <v>107</v>
      </c>
      <c r="AE17" s="230"/>
      <c r="AF17" s="66"/>
      <c r="AG17" s="228"/>
      <c r="AH17" s="229"/>
      <c r="AI17" s="227"/>
      <c r="AJ17" s="66"/>
      <c r="AK17" s="228"/>
      <c r="AL17" s="229"/>
      <c r="AM17" s="230"/>
      <c r="AN17" s="66"/>
      <c r="AO17" s="228"/>
      <c r="AP17" s="231"/>
      <c r="AQ17" s="227"/>
      <c r="AR17" s="66"/>
      <c r="AS17" s="228"/>
      <c r="AT17" s="229"/>
      <c r="AU17" s="230"/>
      <c r="AV17" s="66"/>
      <c r="AW17" s="228"/>
      <c r="AX17" s="229"/>
      <c r="AY17" s="211">
        <f t="shared" si="5"/>
        <v>0</v>
      </c>
      <c r="AZ17" s="5">
        <f t="shared" si="5"/>
        <v>0</v>
      </c>
      <c r="BA17" s="6">
        <f t="shared" si="5"/>
        <v>0</v>
      </c>
      <c r="BB17" s="219">
        <f t="shared" si="5"/>
        <v>0</v>
      </c>
      <c r="BC17" s="226"/>
      <c r="BD17" s="347">
        <v>63</v>
      </c>
    </row>
    <row r="18" spans="1:56" ht="12.75">
      <c r="A18" s="163">
        <v>14</v>
      </c>
      <c r="B18" s="153" t="s">
        <v>155</v>
      </c>
      <c r="C18" s="153"/>
      <c r="D18" s="221">
        <v>1992</v>
      </c>
      <c r="E18" s="222" t="s">
        <v>76</v>
      </c>
      <c r="F18" s="232">
        <v>1</v>
      </c>
      <c r="G18" s="41">
        <v>1</v>
      </c>
      <c r="H18" s="42">
        <v>1</v>
      </c>
      <c r="I18" s="233">
        <v>1</v>
      </c>
      <c r="J18" s="167">
        <v>1</v>
      </c>
      <c r="K18" s="31">
        <v>6</v>
      </c>
      <c r="L18" s="36">
        <v>1</v>
      </c>
      <c r="M18" s="234">
        <v>2</v>
      </c>
      <c r="N18" s="235"/>
      <c r="O18" s="31"/>
      <c r="P18" s="36"/>
      <c r="Q18" s="233"/>
      <c r="R18" s="167"/>
      <c r="S18" s="31"/>
      <c r="T18" s="36"/>
      <c r="U18" s="234"/>
      <c r="V18" s="235"/>
      <c r="W18" s="31"/>
      <c r="X18" s="36">
        <v>1</v>
      </c>
      <c r="Y18" s="233">
        <v>1</v>
      </c>
      <c r="Z18" s="317">
        <f t="shared" si="0"/>
        <v>2</v>
      </c>
      <c r="AA18" s="5">
        <f t="shared" si="1"/>
        <v>7</v>
      </c>
      <c r="AB18" s="6">
        <f t="shared" si="2"/>
        <v>3</v>
      </c>
      <c r="AC18" s="318">
        <f t="shared" si="3"/>
        <v>4</v>
      </c>
      <c r="AD18" s="389" t="s">
        <v>108</v>
      </c>
      <c r="AE18" s="230"/>
      <c r="AF18" s="66"/>
      <c r="AG18" s="228"/>
      <c r="AH18" s="229"/>
      <c r="AI18" s="227"/>
      <c r="AJ18" s="66"/>
      <c r="AK18" s="228"/>
      <c r="AL18" s="229"/>
      <c r="AM18" s="230"/>
      <c r="AN18" s="66"/>
      <c r="AO18" s="228"/>
      <c r="AP18" s="231"/>
      <c r="AQ18" s="227"/>
      <c r="AR18" s="66"/>
      <c r="AS18" s="228"/>
      <c r="AT18" s="229"/>
      <c r="AU18" s="230"/>
      <c r="AV18" s="66"/>
      <c r="AW18" s="228"/>
      <c r="AX18" s="229"/>
      <c r="AY18" s="211">
        <f t="shared" si="5"/>
        <v>0</v>
      </c>
      <c r="AZ18" s="5">
        <f t="shared" si="5"/>
        <v>0</v>
      </c>
      <c r="BA18" s="6">
        <f t="shared" si="5"/>
        <v>0</v>
      </c>
      <c r="BB18" s="219">
        <f t="shared" si="5"/>
        <v>0</v>
      </c>
      <c r="BC18" s="226"/>
      <c r="BD18" s="347">
        <v>56</v>
      </c>
    </row>
    <row r="19" spans="1:56" ht="12.75">
      <c r="A19" s="163">
        <v>6</v>
      </c>
      <c r="B19" s="153" t="s">
        <v>241</v>
      </c>
      <c r="C19" s="153"/>
      <c r="D19" s="221">
        <v>1992</v>
      </c>
      <c r="E19" s="222" t="s">
        <v>77</v>
      </c>
      <c r="F19" s="232"/>
      <c r="G19" s="41"/>
      <c r="H19" s="42">
        <v>1</v>
      </c>
      <c r="I19" s="233">
        <v>3</v>
      </c>
      <c r="J19" s="167"/>
      <c r="K19" s="31"/>
      <c r="L19" s="36">
        <v>1</v>
      </c>
      <c r="M19" s="234">
        <v>1</v>
      </c>
      <c r="N19" s="235">
        <v>1</v>
      </c>
      <c r="O19" s="31">
        <v>4</v>
      </c>
      <c r="P19" s="36">
        <v>1</v>
      </c>
      <c r="Q19" s="233">
        <v>1</v>
      </c>
      <c r="R19" s="167"/>
      <c r="S19" s="31"/>
      <c r="T19" s="36">
        <v>1</v>
      </c>
      <c r="U19" s="234">
        <v>2</v>
      </c>
      <c r="V19" s="235">
        <v>1</v>
      </c>
      <c r="W19" s="31">
        <v>4</v>
      </c>
      <c r="X19" s="36">
        <v>1</v>
      </c>
      <c r="Y19" s="233">
        <v>2</v>
      </c>
      <c r="Z19" s="317">
        <f t="shared" si="0"/>
        <v>2</v>
      </c>
      <c r="AA19" s="5">
        <f t="shared" si="1"/>
        <v>8</v>
      </c>
      <c r="AB19" s="6">
        <f t="shared" si="2"/>
        <v>5</v>
      </c>
      <c r="AC19" s="318">
        <f t="shared" si="3"/>
        <v>9</v>
      </c>
      <c r="AD19" s="388" t="s">
        <v>109</v>
      </c>
      <c r="AE19" s="230"/>
      <c r="AF19" s="66"/>
      <c r="AG19" s="228"/>
      <c r="AH19" s="229"/>
      <c r="AI19" s="227"/>
      <c r="AJ19" s="66"/>
      <c r="AK19" s="228"/>
      <c r="AL19" s="229"/>
      <c r="AM19" s="230"/>
      <c r="AN19" s="66"/>
      <c r="AO19" s="228"/>
      <c r="AP19" s="231"/>
      <c r="AQ19" s="227"/>
      <c r="AR19" s="66"/>
      <c r="AS19" s="228"/>
      <c r="AT19" s="229"/>
      <c r="AU19" s="230"/>
      <c r="AV19" s="66"/>
      <c r="AW19" s="228"/>
      <c r="AX19" s="229"/>
      <c r="AY19" s="211">
        <f t="shared" si="5"/>
        <v>0</v>
      </c>
      <c r="AZ19" s="5">
        <f t="shared" si="5"/>
        <v>0</v>
      </c>
      <c r="BA19" s="6">
        <f t="shared" si="5"/>
        <v>0</v>
      </c>
      <c r="BB19" s="219">
        <f t="shared" si="5"/>
        <v>0</v>
      </c>
      <c r="BC19" s="212"/>
      <c r="BD19" s="347">
        <v>50</v>
      </c>
    </row>
    <row r="20" spans="1:56" s="616" customFormat="1" ht="12.75">
      <c r="A20" s="673">
        <v>5</v>
      </c>
      <c r="B20" s="674" t="s">
        <v>186</v>
      </c>
      <c r="C20" s="674"/>
      <c r="D20" s="675">
        <v>1993</v>
      </c>
      <c r="E20" s="676" t="s">
        <v>235</v>
      </c>
      <c r="F20" s="682">
        <v>1</v>
      </c>
      <c r="G20" s="683">
        <v>4</v>
      </c>
      <c r="H20" s="684">
        <v>1</v>
      </c>
      <c r="I20" s="685">
        <v>2</v>
      </c>
      <c r="J20" s="686"/>
      <c r="K20" s="687"/>
      <c r="L20" s="688">
        <v>1</v>
      </c>
      <c r="M20" s="689">
        <v>1</v>
      </c>
      <c r="N20" s="682"/>
      <c r="O20" s="687"/>
      <c r="P20" s="688"/>
      <c r="Q20" s="685"/>
      <c r="R20" s="686"/>
      <c r="S20" s="687"/>
      <c r="T20" s="688"/>
      <c r="U20" s="689"/>
      <c r="V20" s="682"/>
      <c r="W20" s="687"/>
      <c r="X20" s="688"/>
      <c r="Y20" s="685"/>
      <c r="Z20" s="608">
        <f t="shared" si="0"/>
        <v>1</v>
      </c>
      <c r="AA20" s="609">
        <f t="shared" si="1"/>
        <v>4</v>
      </c>
      <c r="AB20" s="610">
        <f t="shared" si="2"/>
        <v>2</v>
      </c>
      <c r="AC20" s="611">
        <f t="shared" si="3"/>
        <v>3</v>
      </c>
      <c r="AD20" s="679" t="s">
        <v>117</v>
      </c>
      <c r="AE20" s="613"/>
      <c r="AF20" s="605"/>
      <c r="AG20" s="599"/>
      <c r="AH20" s="606"/>
      <c r="AI20" s="604"/>
      <c r="AJ20" s="605"/>
      <c r="AK20" s="599"/>
      <c r="AL20" s="606"/>
      <c r="AM20" s="613"/>
      <c r="AN20" s="605"/>
      <c r="AO20" s="599"/>
      <c r="AP20" s="607"/>
      <c r="AQ20" s="604"/>
      <c r="AR20" s="605"/>
      <c r="AS20" s="599"/>
      <c r="AT20" s="606"/>
      <c r="AU20" s="613"/>
      <c r="AV20" s="605"/>
      <c r="AW20" s="599"/>
      <c r="AX20" s="606"/>
      <c r="AY20" s="659">
        <f t="shared" si="5"/>
        <v>0</v>
      </c>
      <c r="AZ20" s="609">
        <f t="shared" si="5"/>
        <v>0</v>
      </c>
      <c r="BA20" s="610">
        <f t="shared" si="5"/>
        <v>0</v>
      </c>
      <c r="BB20" s="680">
        <f t="shared" si="5"/>
        <v>0</v>
      </c>
      <c r="BC20" s="690"/>
      <c r="BD20" s="615"/>
    </row>
    <row r="21" spans="1:56" ht="12.75">
      <c r="A21" s="163">
        <v>10</v>
      </c>
      <c r="B21" s="153" t="s">
        <v>228</v>
      </c>
      <c r="C21" s="153"/>
      <c r="D21" s="221">
        <v>1994</v>
      </c>
      <c r="E21" s="222" t="s">
        <v>77</v>
      </c>
      <c r="F21" s="223"/>
      <c r="G21" s="64"/>
      <c r="H21" s="65">
        <v>1</v>
      </c>
      <c r="I21" s="224">
        <v>4</v>
      </c>
      <c r="J21" s="166"/>
      <c r="K21" s="39"/>
      <c r="L21" s="32">
        <v>1</v>
      </c>
      <c r="M21" s="225">
        <v>1</v>
      </c>
      <c r="N21" s="238"/>
      <c r="O21" s="39"/>
      <c r="P21" s="32"/>
      <c r="Q21" s="224"/>
      <c r="R21" s="166"/>
      <c r="S21" s="39"/>
      <c r="T21" s="32"/>
      <c r="U21" s="225"/>
      <c r="V21" s="238"/>
      <c r="W21" s="39"/>
      <c r="X21" s="32">
        <v>1</v>
      </c>
      <c r="Y21" s="224">
        <v>1</v>
      </c>
      <c r="Z21" s="317">
        <f t="shared" si="0"/>
        <v>0</v>
      </c>
      <c r="AA21" s="5">
        <f t="shared" si="1"/>
        <v>0</v>
      </c>
      <c r="AB21" s="6">
        <f t="shared" si="2"/>
        <v>3</v>
      </c>
      <c r="AC21" s="318">
        <f t="shared" si="3"/>
        <v>6</v>
      </c>
      <c r="AD21" s="388" t="s">
        <v>121</v>
      </c>
      <c r="AE21" s="230"/>
      <c r="AF21" s="66"/>
      <c r="AG21" s="228"/>
      <c r="AH21" s="229"/>
      <c r="AI21" s="227"/>
      <c r="AJ21" s="66"/>
      <c r="AK21" s="228"/>
      <c r="AL21" s="229"/>
      <c r="AM21" s="230"/>
      <c r="AN21" s="66"/>
      <c r="AO21" s="228"/>
      <c r="AP21" s="231"/>
      <c r="AQ21" s="227"/>
      <c r="AR21" s="66"/>
      <c r="AS21" s="228"/>
      <c r="AT21" s="229"/>
      <c r="AU21" s="230"/>
      <c r="AV21" s="66"/>
      <c r="AW21" s="228"/>
      <c r="AX21" s="229"/>
      <c r="AY21" s="211">
        <f aca="true" t="shared" si="6" ref="AY21:BB24">AE21+AI21+AM21+AQ21+AU21</f>
        <v>0</v>
      </c>
      <c r="AZ21" s="5">
        <f t="shared" si="6"/>
        <v>0</v>
      </c>
      <c r="BA21" s="6">
        <f t="shared" si="6"/>
        <v>0</v>
      </c>
      <c r="BB21" s="219">
        <f t="shared" si="6"/>
        <v>0</v>
      </c>
      <c r="BC21" s="212"/>
      <c r="BD21" s="237">
        <v>44</v>
      </c>
    </row>
    <row r="22" spans="1:56" ht="12.75">
      <c r="A22" s="164">
        <v>13</v>
      </c>
      <c r="B22" s="153" t="s">
        <v>166</v>
      </c>
      <c r="C22" s="153"/>
      <c r="D22" s="221">
        <v>1993</v>
      </c>
      <c r="E22" s="222" t="s">
        <v>75</v>
      </c>
      <c r="F22" s="239"/>
      <c r="G22" s="50"/>
      <c r="H22" s="51">
        <v>1</v>
      </c>
      <c r="I22" s="240">
        <v>2</v>
      </c>
      <c r="J22" s="174"/>
      <c r="K22" s="54"/>
      <c r="L22" s="55"/>
      <c r="M22" s="241"/>
      <c r="N22" s="242"/>
      <c r="O22" s="54"/>
      <c r="P22" s="55"/>
      <c r="Q22" s="240"/>
      <c r="R22" s="174"/>
      <c r="S22" s="54"/>
      <c r="T22" s="55"/>
      <c r="U22" s="241"/>
      <c r="V22" s="242"/>
      <c r="W22" s="54"/>
      <c r="X22" s="55">
        <v>1</v>
      </c>
      <c r="Y22" s="240">
        <v>1</v>
      </c>
      <c r="Z22" s="317">
        <f t="shared" si="0"/>
        <v>0</v>
      </c>
      <c r="AA22" s="5">
        <f t="shared" si="1"/>
        <v>0</v>
      </c>
      <c r="AB22" s="6">
        <f t="shared" si="2"/>
        <v>2</v>
      </c>
      <c r="AC22" s="318">
        <f t="shared" si="3"/>
        <v>3</v>
      </c>
      <c r="AD22" s="389" t="s">
        <v>122</v>
      </c>
      <c r="AE22" s="230"/>
      <c r="AF22" s="66"/>
      <c r="AG22" s="228"/>
      <c r="AH22" s="229"/>
      <c r="AI22" s="227"/>
      <c r="AJ22" s="66"/>
      <c r="AK22" s="228"/>
      <c r="AL22" s="229"/>
      <c r="AM22" s="230"/>
      <c r="AN22" s="66"/>
      <c r="AO22" s="228"/>
      <c r="AP22" s="231"/>
      <c r="AQ22" s="227"/>
      <c r="AR22" s="66"/>
      <c r="AS22" s="228"/>
      <c r="AT22" s="229"/>
      <c r="AU22" s="230"/>
      <c r="AV22" s="66"/>
      <c r="AW22" s="228"/>
      <c r="AX22" s="229"/>
      <c r="AY22" s="211">
        <f t="shared" si="6"/>
        <v>0</v>
      </c>
      <c r="AZ22" s="5">
        <f t="shared" si="6"/>
        <v>0</v>
      </c>
      <c r="BA22" s="6">
        <f t="shared" si="6"/>
        <v>0</v>
      </c>
      <c r="BB22" s="219">
        <f t="shared" si="6"/>
        <v>0</v>
      </c>
      <c r="BC22" s="243"/>
      <c r="BD22" s="347">
        <v>39</v>
      </c>
    </row>
    <row r="23" spans="1:56" ht="12.75">
      <c r="A23" s="164">
        <v>3</v>
      </c>
      <c r="B23" s="153" t="s">
        <v>244</v>
      </c>
      <c r="C23" s="153"/>
      <c r="D23" s="221">
        <v>1992</v>
      </c>
      <c r="E23" s="222" t="s">
        <v>77</v>
      </c>
      <c r="F23" s="232"/>
      <c r="G23" s="41"/>
      <c r="H23" s="42"/>
      <c r="I23" s="233"/>
      <c r="J23" s="167"/>
      <c r="K23" s="31"/>
      <c r="L23" s="36"/>
      <c r="M23" s="234"/>
      <c r="N23" s="235"/>
      <c r="O23" s="31"/>
      <c r="P23" s="36">
        <v>1</v>
      </c>
      <c r="Q23" s="233">
        <v>11</v>
      </c>
      <c r="R23" s="167"/>
      <c r="S23" s="31"/>
      <c r="T23" s="36"/>
      <c r="U23" s="234"/>
      <c r="V23" s="235"/>
      <c r="W23" s="31"/>
      <c r="X23" s="36">
        <v>1</v>
      </c>
      <c r="Y23" s="233">
        <v>6</v>
      </c>
      <c r="Z23" s="317">
        <f t="shared" si="0"/>
        <v>0</v>
      </c>
      <c r="AA23" s="5">
        <f t="shared" si="1"/>
        <v>0</v>
      </c>
      <c r="AB23" s="6">
        <f t="shared" si="2"/>
        <v>2</v>
      </c>
      <c r="AC23" s="318">
        <f t="shared" si="3"/>
        <v>17</v>
      </c>
      <c r="AD23" s="388" t="s">
        <v>123</v>
      </c>
      <c r="AE23" s="230"/>
      <c r="AF23" s="66"/>
      <c r="AG23" s="228"/>
      <c r="AH23" s="229"/>
      <c r="AI23" s="227"/>
      <c r="AJ23" s="66"/>
      <c r="AK23" s="228"/>
      <c r="AL23" s="229"/>
      <c r="AM23" s="230"/>
      <c r="AN23" s="66"/>
      <c r="AO23" s="228"/>
      <c r="AP23" s="231"/>
      <c r="AQ23" s="227"/>
      <c r="AR23" s="66"/>
      <c r="AS23" s="228"/>
      <c r="AT23" s="229"/>
      <c r="AU23" s="230"/>
      <c r="AV23" s="66"/>
      <c r="AW23" s="228"/>
      <c r="AX23" s="229"/>
      <c r="AY23" s="211">
        <f t="shared" si="6"/>
        <v>0</v>
      </c>
      <c r="AZ23" s="5">
        <f t="shared" si="6"/>
        <v>0</v>
      </c>
      <c r="BA23" s="6">
        <f t="shared" si="6"/>
        <v>0</v>
      </c>
      <c r="BB23" s="219">
        <f t="shared" si="6"/>
        <v>0</v>
      </c>
      <c r="BC23" s="226"/>
      <c r="BD23" s="347">
        <v>35</v>
      </c>
    </row>
    <row r="24" spans="1:56" ht="12.75">
      <c r="A24" s="164">
        <v>7</v>
      </c>
      <c r="B24" s="153" t="s">
        <v>243</v>
      </c>
      <c r="C24" s="153"/>
      <c r="D24" s="221">
        <v>1993</v>
      </c>
      <c r="E24" s="222" t="s">
        <v>77</v>
      </c>
      <c r="F24" s="232"/>
      <c r="G24" s="41"/>
      <c r="H24" s="42"/>
      <c r="I24" s="233"/>
      <c r="J24" s="167"/>
      <c r="K24" s="31"/>
      <c r="L24" s="36"/>
      <c r="M24" s="234"/>
      <c r="N24" s="235"/>
      <c r="O24" s="31"/>
      <c r="P24" s="36"/>
      <c r="Q24" s="233"/>
      <c r="R24" s="167"/>
      <c r="S24" s="31"/>
      <c r="T24" s="36"/>
      <c r="U24" s="234"/>
      <c r="V24" s="235"/>
      <c r="W24" s="31"/>
      <c r="X24" s="36"/>
      <c r="Y24" s="233"/>
      <c r="Z24" s="317">
        <f t="shared" si="0"/>
        <v>0</v>
      </c>
      <c r="AA24" s="5">
        <f t="shared" si="1"/>
        <v>0</v>
      </c>
      <c r="AB24" s="6">
        <f t="shared" si="2"/>
        <v>0</v>
      </c>
      <c r="AC24" s="318">
        <f t="shared" si="3"/>
        <v>0</v>
      </c>
      <c r="AD24" s="388"/>
      <c r="AE24" s="230"/>
      <c r="AF24" s="66"/>
      <c r="AG24" s="228"/>
      <c r="AH24" s="229"/>
      <c r="AI24" s="227"/>
      <c r="AJ24" s="66"/>
      <c r="AK24" s="228"/>
      <c r="AL24" s="229"/>
      <c r="AM24" s="230"/>
      <c r="AN24" s="66"/>
      <c r="AO24" s="228"/>
      <c r="AP24" s="231"/>
      <c r="AQ24" s="227"/>
      <c r="AR24" s="66"/>
      <c r="AS24" s="228"/>
      <c r="AT24" s="229"/>
      <c r="AU24" s="230"/>
      <c r="AV24" s="66"/>
      <c r="AW24" s="228"/>
      <c r="AX24" s="229"/>
      <c r="AY24" s="211">
        <f t="shared" si="6"/>
        <v>0</v>
      </c>
      <c r="AZ24" s="5">
        <f t="shared" si="6"/>
        <v>0</v>
      </c>
      <c r="BA24" s="6">
        <f t="shared" si="6"/>
        <v>0</v>
      </c>
      <c r="BB24" s="219">
        <f t="shared" si="6"/>
        <v>0</v>
      </c>
      <c r="BC24" s="212"/>
      <c r="BD24" s="236">
        <v>31</v>
      </c>
    </row>
    <row r="25" spans="1:56" ht="12.75">
      <c r="A25" s="164">
        <v>15</v>
      </c>
      <c r="B25" s="153" t="s">
        <v>197</v>
      </c>
      <c r="C25" s="153"/>
      <c r="D25" s="221">
        <v>1993</v>
      </c>
      <c r="E25" s="222" t="s">
        <v>76</v>
      </c>
      <c r="F25" s="232"/>
      <c r="G25" s="41"/>
      <c r="H25" s="42"/>
      <c r="I25" s="233"/>
      <c r="J25" s="167"/>
      <c r="K25" s="31"/>
      <c r="L25" s="36"/>
      <c r="M25" s="234"/>
      <c r="N25" s="235"/>
      <c r="O25" s="31"/>
      <c r="P25" s="36"/>
      <c r="Q25" s="233"/>
      <c r="R25" s="167"/>
      <c r="S25" s="31"/>
      <c r="T25" s="36"/>
      <c r="U25" s="234"/>
      <c r="V25" s="235"/>
      <c r="W25" s="31"/>
      <c r="X25" s="36"/>
      <c r="Y25" s="233"/>
      <c r="Z25" s="317">
        <f t="shared" si="0"/>
        <v>0</v>
      </c>
      <c r="AA25" s="5">
        <f t="shared" si="1"/>
        <v>0</v>
      </c>
      <c r="AB25" s="6">
        <f t="shared" si="2"/>
        <v>0</v>
      </c>
      <c r="AC25" s="318">
        <f t="shared" si="3"/>
        <v>0</v>
      </c>
      <c r="AD25" s="388"/>
      <c r="AE25" s="230"/>
      <c r="AF25" s="66"/>
      <c r="AG25" s="228"/>
      <c r="AH25" s="229"/>
      <c r="AI25" s="227"/>
      <c r="AJ25" s="66"/>
      <c r="AK25" s="228"/>
      <c r="AL25" s="229"/>
      <c r="AM25" s="230"/>
      <c r="AN25" s="66"/>
      <c r="AO25" s="228"/>
      <c r="AP25" s="231"/>
      <c r="AQ25" s="227"/>
      <c r="AR25" s="66"/>
      <c r="AS25" s="228"/>
      <c r="AT25" s="229"/>
      <c r="AU25" s="230"/>
      <c r="AV25" s="66"/>
      <c r="AW25" s="228"/>
      <c r="AX25" s="229"/>
      <c r="AY25" s="211">
        <f aca="true" t="shared" si="7" ref="AY25:BB33">AE25+AI25+AM25+AQ25+AU25</f>
        <v>0</v>
      </c>
      <c r="AZ25" s="5">
        <f t="shared" si="7"/>
        <v>0</v>
      </c>
      <c r="BA25" s="6">
        <f t="shared" si="7"/>
        <v>0</v>
      </c>
      <c r="BB25" s="219">
        <f t="shared" si="7"/>
        <v>0</v>
      </c>
      <c r="BC25" s="288"/>
      <c r="BD25" s="236">
        <v>31</v>
      </c>
    </row>
    <row r="26" spans="1:56" ht="12.75">
      <c r="A26" s="163">
        <v>16</v>
      </c>
      <c r="B26" s="153"/>
      <c r="C26" s="153"/>
      <c r="D26" s="221"/>
      <c r="E26" s="222"/>
      <c r="F26" s="232"/>
      <c r="G26" s="41"/>
      <c r="H26" s="42"/>
      <c r="I26" s="233"/>
      <c r="J26" s="167"/>
      <c r="K26" s="31"/>
      <c r="L26" s="36"/>
      <c r="M26" s="234"/>
      <c r="N26" s="235"/>
      <c r="O26" s="31"/>
      <c r="P26" s="36"/>
      <c r="Q26" s="233"/>
      <c r="R26" s="167"/>
      <c r="S26" s="31"/>
      <c r="T26" s="36"/>
      <c r="U26" s="234"/>
      <c r="V26" s="235"/>
      <c r="W26" s="31"/>
      <c r="X26" s="36"/>
      <c r="Y26" s="233"/>
      <c r="Z26" s="317">
        <f aca="true" t="shared" si="8" ref="Z26:AC33">F26+J26+N26+R26+V26</f>
        <v>0</v>
      </c>
      <c r="AA26" s="5">
        <f t="shared" si="8"/>
        <v>0</v>
      </c>
      <c r="AB26" s="6">
        <f t="shared" si="8"/>
        <v>0</v>
      </c>
      <c r="AC26" s="318">
        <f t="shared" si="8"/>
        <v>0</v>
      </c>
      <c r="AD26" s="388"/>
      <c r="AE26" s="230"/>
      <c r="AF26" s="66"/>
      <c r="AG26" s="228"/>
      <c r="AH26" s="229"/>
      <c r="AI26" s="227"/>
      <c r="AJ26" s="66"/>
      <c r="AK26" s="228"/>
      <c r="AL26" s="229"/>
      <c r="AM26" s="230"/>
      <c r="AN26" s="66"/>
      <c r="AO26" s="228"/>
      <c r="AP26" s="231"/>
      <c r="AQ26" s="227"/>
      <c r="AR26" s="66"/>
      <c r="AS26" s="228"/>
      <c r="AT26" s="229"/>
      <c r="AU26" s="230"/>
      <c r="AV26" s="66"/>
      <c r="AW26" s="228"/>
      <c r="AX26" s="229"/>
      <c r="AY26" s="211">
        <f t="shared" si="7"/>
        <v>0</v>
      </c>
      <c r="AZ26" s="5">
        <f t="shared" si="7"/>
        <v>0</v>
      </c>
      <c r="BA26" s="6">
        <f t="shared" si="7"/>
        <v>0</v>
      </c>
      <c r="BB26" s="219">
        <f t="shared" si="7"/>
        <v>0</v>
      </c>
      <c r="BC26" s="338"/>
      <c r="BD26" s="237"/>
    </row>
    <row r="27" spans="1:56" ht="12.75">
      <c r="A27" s="164">
        <v>17</v>
      </c>
      <c r="B27" s="153"/>
      <c r="C27" s="153"/>
      <c r="D27" s="221"/>
      <c r="E27" s="222"/>
      <c r="F27" s="223"/>
      <c r="G27" s="64"/>
      <c r="H27" s="65"/>
      <c r="I27" s="224"/>
      <c r="J27" s="166"/>
      <c r="K27" s="39"/>
      <c r="L27" s="32"/>
      <c r="M27" s="225"/>
      <c r="N27" s="238"/>
      <c r="O27" s="39"/>
      <c r="P27" s="32"/>
      <c r="Q27" s="224"/>
      <c r="R27" s="166"/>
      <c r="S27" s="39"/>
      <c r="T27" s="32"/>
      <c r="U27" s="225"/>
      <c r="V27" s="238"/>
      <c r="W27" s="39"/>
      <c r="X27" s="32"/>
      <c r="Y27" s="224"/>
      <c r="Z27" s="317">
        <f t="shared" si="8"/>
        <v>0</v>
      </c>
      <c r="AA27" s="5">
        <f t="shared" si="8"/>
        <v>0</v>
      </c>
      <c r="AB27" s="6">
        <f t="shared" si="8"/>
        <v>0</v>
      </c>
      <c r="AC27" s="318">
        <f t="shared" si="8"/>
        <v>0</v>
      </c>
      <c r="AD27" s="388"/>
      <c r="AE27" s="230"/>
      <c r="AF27" s="66"/>
      <c r="AG27" s="228"/>
      <c r="AH27" s="229"/>
      <c r="AI27" s="227"/>
      <c r="AJ27" s="66"/>
      <c r="AK27" s="228"/>
      <c r="AL27" s="229"/>
      <c r="AM27" s="230"/>
      <c r="AN27" s="66"/>
      <c r="AO27" s="228"/>
      <c r="AP27" s="231"/>
      <c r="AQ27" s="227"/>
      <c r="AR27" s="66"/>
      <c r="AS27" s="228"/>
      <c r="AT27" s="229"/>
      <c r="AU27" s="230"/>
      <c r="AV27" s="66"/>
      <c r="AW27" s="228"/>
      <c r="AX27" s="229"/>
      <c r="AY27" s="211">
        <f t="shared" si="7"/>
        <v>0</v>
      </c>
      <c r="AZ27" s="5">
        <f t="shared" si="7"/>
        <v>0</v>
      </c>
      <c r="BA27" s="6">
        <f t="shared" si="7"/>
        <v>0</v>
      </c>
      <c r="BB27" s="219">
        <f t="shared" si="7"/>
        <v>0</v>
      </c>
      <c r="BC27" s="338"/>
      <c r="BD27" s="237"/>
    </row>
    <row r="28" spans="1:56" ht="12.75">
      <c r="A28" s="163">
        <v>18</v>
      </c>
      <c r="B28" s="153"/>
      <c r="C28" s="153"/>
      <c r="D28" s="221"/>
      <c r="E28" s="222"/>
      <c r="F28" s="239"/>
      <c r="G28" s="50"/>
      <c r="H28" s="51"/>
      <c r="I28" s="240"/>
      <c r="J28" s="174"/>
      <c r="K28" s="54"/>
      <c r="L28" s="55"/>
      <c r="M28" s="241"/>
      <c r="N28" s="242"/>
      <c r="O28" s="54"/>
      <c r="P28" s="55"/>
      <c r="Q28" s="240"/>
      <c r="R28" s="174"/>
      <c r="S28" s="54"/>
      <c r="T28" s="55"/>
      <c r="U28" s="241"/>
      <c r="V28" s="242"/>
      <c r="W28" s="54"/>
      <c r="X28" s="55"/>
      <c r="Y28" s="240"/>
      <c r="Z28" s="317">
        <f t="shared" si="8"/>
        <v>0</v>
      </c>
      <c r="AA28" s="5">
        <f t="shared" si="8"/>
        <v>0</v>
      </c>
      <c r="AB28" s="6">
        <f t="shared" si="8"/>
        <v>0</v>
      </c>
      <c r="AC28" s="318">
        <f t="shared" si="8"/>
        <v>0</v>
      </c>
      <c r="AD28" s="390"/>
      <c r="AE28" s="230"/>
      <c r="AF28" s="66"/>
      <c r="AG28" s="228"/>
      <c r="AH28" s="229"/>
      <c r="AI28" s="227"/>
      <c r="AJ28" s="66"/>
      <c r="AK28" s="228"/>
      <c r="AL28" s="229"/>
      <c r="AM28" s="230"/>
      <c r="AN28" s="66"/>
      <c r="AO28" s="228"/>
      <c r="AP28" s="231"/>
      <c r="AQ28" s="227"/>
      <c r="AR28" s="66"/>
      <c r="AS28" s="228"/>
      <c r="AT28" s="229"/>
      <c r="AU28" s="230"/>
      <c r="AV28" s="66"/>
      <c r="AW28" s="228"/>
      <c r="AX28" s="229"/>
      <c r="AY28" s="211">
        <f t="shared" si="7"/>
        <v>0</v>
      </c>
      <c r="AZ28" s="5">
        <f t="shared" si="7"/>
        <v>0</v>
      </c>
      <c r="BA28" s="6">
        <f t="shared" si="7"/>
        <v>0</v>
      </c>
      <c r="BB28" s="219">
        <f t="shared" si="7"/>
        <v>0</v>
      </c>
      <c r="BC28" s="339"/>
      <c r="BD28" s="236"/>
    </row>
    <row r="29" spans="1:56" ht="12.75">
      <c r="A29" s="164">
        <v>19</v>
      </c>
      <c r="B29" s="153"/>
      <c r="C29" s="153"/>
      <c r="D29" s="221"/>
      <c r="E29" s="222"/>
      <c r="F29" s="232"/>
      <c r="G29" s="41"/>
      <c r="H29" s="42"/>
      <c r="I29" s="233"/>
      <c r="J29" s="167"/>
      <c r="K29" s="31"/>
      <c r="L29" s="36"/>
      <c r="M29" s="234"/>
      <c r="N29" s="235"/>
      <c r="O29" s="31"/>
      <c r="P29" s="36"/>
      <c r="Q29" s="233"/>
      <c r="R29" s="167"/>
      <c r="S29" s="31"/>
      <c r="T29" s="36"/>
      <c r="U29" s="234"/>
      <c r="V29" s="235"/>
      <c r="W29" s="31"/>
      <c r="X29" s="36"/>
      <c r="Y29" s="233"/>
      <c r="Z29" s="317">
        <f t="shared" si="8"/>
        <v>0</v>
      </c>
      <c r="AA29" s="5">
        <f t="shared" si="8"/>
        <v>0</v>
      </c>
      <c r="AB29" s="6">
        <f t="shared" si="8"/>
        <v>0</v>
      </c>
      <c r="AC29" s="318">
        <f t="shared" si="8"/>
        <v>0</v>
      </c>
      <c r="AD29" s="389"/>
      <c r="AE29" s="230"/>
      <c r="AF29" s="66"/>
      <c r="AG29" s="228"/>
      <c r="AH29" s="229"/>
      <c r="AI29" s="227"/>
      <c r="AJ29" s="66"/>
      <c r="AK29" s="228"/>
      <c r="AL29" s="229"/>
      <c r="AM29" s="230"/>
      <c r="AN29" s="66"/>
      <c r="AO29" s="228"/>
      <c r="AP29" s="231"/>
      <c r="AQ29" s="227"/>
      <c r="AR29" s="66"/>
      <c r="AS29" s="228"/>
      <c r="AT29" s="229"/>
      <c r="AU29" s="230"/>
      <c r="AV29" s="66"/>
      <c r="AW29" s="228"/>
      <c r="AX29" s="229"/>
      <c r="AY29" s="211">
        <f t="shared" si="7"/>
        <v>0</v>
      </c>
      <c r="AZ29" s="5">
        <f t="shared" si="7"/>
        <v>0</v>
      </c>
      <c r="BA29" s="6">
        <f t="shared" si="7"/>
        <v>0</v>
      </c>
      <c r="BB29" s="219">
        <f t="shared" si="7"/>
        <v>0</v>
      </c>
      <c r="BC29" s="339"/>
      <c r="BD29" s="236"/>
    </row>
    <row r="30" spans="1:56" ht="12.75">
      <c r="A30" s="164">
        <v>20</v>
      </c>
      <c r="B30" s="153"/>
      <c r="C30" s="153"/>
      <c r="D30" s="221"/>
      <c r="E30" s="222"/>
      <c r="F30" s="232"/>
      <c r="G30" s="41"/>
      <c r="H30" s="42"/>
      <c r="I30" s="233"/>
      <c r="J30" s="167"/>
      <c r="K30" s="31"/>
      <c r="L30" s="36"/>
      <c r="M30" s="234"/>
      <c r="N30" s="235"/>
      <c r="O30" s="31"/>
      <c r="P30" s="36"/>
      <c r="Q30" s="233"/>
      <c r="R30" s="167"/>
      <c r="S30" s="31"/>
      <c r="T30" s="36"/>
      <c r="U30" s="234"/>
      <c r="V30" s="235"/>
      <c r="W30" s="31"/>
      <c r="X30" s="36"/>
      <c r="Y30" s="233"/>
      <c r="Z30" s="317">
        <f t="shared" si="8"/>
        <v>0</v>
      </c>
      <c r="AA30" s="5">
        <f t="shared" si="8"/>
        <v>0</v>
      </c>
      <c r="AB30" s="6">
        <f t="shared" si="8"/>
        <v>0</v>
      </c>
      <c r="AC30" s="318">
        <f t="shared" si="8"/>
        <v>0</v>
      </c>
      <c r="AD30" s="389"/>
      <c r="AE30" s="230"/>
      <c r="AF30" s="66"/>
      <c r="AG30" s="228"/>
      <c r="AH30" s="229"/>
      <c r="AI30" s="227"/>
      <c r="AJ30" s="66"/>
      <c r="AK30" s="228"/>
      <c r="AL30" s="229"/>
      <c r="AM30" s="230"/>
      <c r="AN30" s="66"/>
      <c r="AO30" s="228"/>
      <c r="AP30" s="231"/>
      <c r="AQ30" s="227"/>
      <c r="AR30" s="66"/>
      <c r="AS30" s="228"/>
      <c r="AT30" s="229"/>
      <c r="AU30" s="230"/>
      <c r="AV30" s="66"/>
      <c r="AW30" s="228"/>
      <c r="AX30" s="229"/>
      <c r="AY30" s="211">
        <f t="shared" si="7"/>
        <v>0</v>
      </c>
      <c r="AZ30" s="5">
        <f t="shared" si="7"/>
        <v>0</v>
      </c>
      <c r="BA30" s="6">
        <f t="shared" si="7"/>
        <v>0</v>
      </c>
      <c r="BB30" s="219">
        <f t="shared" si="7"/>
        <v>0</v>
      </c>
      <c r="BC30" s="339"/>
      <c r="BD30" s="244"/>
    </row>
    <row r="31" spans="1:56" ht="12.75">
      <c r="A31" s="164">
        <v>21</v>
      </c>
      <c r="B31" s="153"/>
      <c r="C31" s="153"/>
      <c r="D31" s="221"/>
      <c r="E31" s="222"/>
      <c r="F31" s="232"/>
      <c r="G31" s="41"/>
      <c r="H31" s="42"/>
      <c r="I31" s="233"/>
      <c r="J31" s="167"/>
      <c r="K31" s="31"/>
      <c r="L31" s="36"/>
      <c r="M31" s="234"/>
      <c r="N31" s="235"/>
      <c r="O31" s="31"/>
      <c r="P31" s="36"/>
      <c r="Q31" s="233"/>
      <c r="R31" s="167"/>
      <c r="S31" s="31"/>
      <c r="T31" s="36"/>
      <c r="U31" s="234"/>
      <c r="V31" s="235"/>
      <c r="W31" s="31"/>
      <c r="X31" s="36"/>
      <c r="Y31" s="233"/>
      <c r="Z31" s="317">
        <f t="shared" si="8"/>
        <v>0</v>
      </c>
      <c r="AA31" s="5">
        <f t="shared" si="8"/>
        <v>0</v>
      </c>
      <c r="AB31" s="6">
        <f t="shared" si="8"/>
        <v>0</v>
      </c>
      <c r="AC31" s="318">
        <f t="shared" si="8"/>
        <v>0</v>
      </c>
      <c r="AD31" s="389"/>
      <c r="AE31" s="230"/>
      <c r="AF31" s="66"/>
      <c r="AG31" s="228"/>
      <c r="AH31" s="229"/>
      <c r="AI31" s="227"/>
      <c r="AJ31" s="66"/>
      <c r="AK31" s="228"/>
      <c r="AL31" s="229"/>
      <c r="AM31" s="230"/>
      <c r="AN31" s="66"/>
      <c r="AO31" s="228"/>
      <c r="AP31" s="231"/>
      <c r="AQ31" s="227"/>
      <c r="AR31" s="66"/>
      <c r="AS31" s="228"/>
      <c r="AT31" s="229"/>
      <c r="AU31" s="230"/>
      <c r="AV31" s="66"/>
      <c r="AW31" s="228"/>
      <c r="AX31" s="229"/>
      <c r="AY31" s="211">
        <f t="shared" si="7"/>
        <v>0</v>
      </c>
      <c r="AZ31" s="5">
        <f t="shared" si="7"/>
        <v>0</v>
      </c>
      <c r="BA31" s="6">
        <f t="shared" si="7"/>
        <v>0</v>
      </c>
      <c r="BB31" s="219">
        <f t="shared" si="7"/>
        <v>0</v>
      </c>
      <c r="BC31" s="339"/>
      <c r="BD31" s="255"/>
    </row>
    <row r="32" spans="1:56" ht="12.75">
      <c r="A32" s="163">
        <v>22</v>
      </c>
      <c r="B32" s="153"/>
      <c r="C32" s="153"/>
      <c r="D32" s="221"/>
      <c r="E32" s="222"/>
      <c r="F32" s="232"/>
      <c r="G32" s="41"/>
      <c r="H32" s="42"/>
      <c r="I32" s="233"/>
      <c r="J32" s="167"/>
      <c r="K32" s="31"/>
      <c r="L32" s="36"/>
      <c r="M32" s="234"/>
      <c r="N32" s="235"/>
      <c r="O32" s="31"/>
      <c r="P32" s="36"/>
      <c r="Q32" s="233"/>
      <c r="R32" s="167"/>
      <c r="S32" s="31"/>
      <c r="T32" s="36"/>
      <c r="U32" s="234"/>
      <c r="V32" s="235"/>
      <c r="W32" s="31"/>
      <c r="X32" s="36"/>
      <c r="Y32" s="233"/>
      <c r="Z32" s="317">
        <f t="shared" si="8"/>
        <v>0</v>
      </c>
      <c r="AA32" s="5">
        <f t="shared" si="8"/>
        <v>0</v>
      </c>
      <c r="AB32" s="6">
        <f t="shared" si="8"/>
        <v>0</v>
      </c>
      <c r="AC32" s="318">
        <f t="shared" si="8"/>
        <v>0</v>
      </c>
      <c r="AD32" s="388"/>
      <c r="AE32" s="230"/>
      <c r="AF32" s="66"/>
      <c r="AG32" s="228"/>
      <c r="AH32" s="229"/>
      <c r="AI32" s="227"/>
      <c r="AJ32" s="66"/>
      <c r="AK32" s="228"/>
      <c r="AL32" s="229"/>
      <c r="AM32" s="230"/>
      <c r="AN32" s="66"/>
      <c r="AO32" s="228"/>
      <c r="AP32" s="231"/>
      <c r="AQ32" s="227"/>
      <c r="AR32" s="66"/>
      <c r="AS32" s="228"/>
      <c r="AT32" s="229"/>
      <c r="AU32" s="230"/>
      <c r="AV32" s="66"/>
      <c r="AW32" s="228"/>
      <c r="AX32" s="229"/>
      <c r="AY32" s="211">
        <f t="shared" si="7"/>
        <v>0</v>
      </c>
      <c r="AZ32" s="5">
        <f t="shared" si="7"/>
        <v>0</v>
      </c>
      <c r="BA32" s="6">
        <f t="shared" si="7"/>
        <v>0</v>
      </c>
      <c r="BB32" s="219">
        <f t="shared" si="7"/>
        <v>0</v>
      </c>
      <c r="BC32" s="339"/>
      <c r="BD32" s="244"/>
    </row>
    <row r="33" spans="1:56" ht="13.5" thickBot="1">
      <c r="A33" s="256">
        <v>23</v>
      </c>
      <c r="B33" s="257"/>
      <c r="C33" s="257"/>
      <c r="D33" s="258"/>
      <c r="E33" s="259"/>
      <c r="F33" s="384"/>
      <c r="G33" s="43"/>
      <c r="H33" s="44"/>
      <c r="I33" s="385"/>
      <c r="J33" s="383"/>
      <c r="K33" s="47"/>
      <c r="L33" s="44"/>
      <c r="M33" s="327"/>
      <c r="N33" s="386"/>
      <c r="O33" s="47"/>
      <c r="P33" s="44"/>
      <c r="Q33" s="385"/>
      <c r="R33" s="383"/>
      <c r="S33" s="47"/>
      <c r="T33" s="44"/>
      <c r="U33" s="327"/>
      <c r="V33" s="386"/>
      <c r="W33" s="47"/>
      <c r="X33" s="48"/>
      <c r="Y33" s="385"/>
      <c r="Z33" s="333">
        <f t="shared" si="8"/>
        <v>0</v>
      </c>
      <c r="AA33" s="264">
        <f t="shared" si="8"/>
        <v>0</v>
      </c>
      <c r="AB33" s="265">
        <f t="shared" si="8"/>
        <v>0</v>
      </c>
      <c r="AC33" s="334">
        <f t="shared" si="8"/>
        <v>0</v>
      </c>
      <c r="AD33" s="391"/>
      <c r="AE33" s="272"/>
      <c r="AF33" s="269"/>
      <c r="AG33" s="270"/>
      <c r="AH33" s="271"/>
      <c r="AI33" s="268"/>
      <c r="AJ33" s="269"/>
      <c r="AK33" s="270"/>
      <c r="AL33" s="271"/>
      <c r="AM33" s="272"/>
      <c r="AN33" s="269"/>
      <c r="AO33" s="270"/>
      <c r="AP33" s="273"/>
      <c r="AQ33" s="268"/>
      <c r="AR33" s="269"/>
      <c r="AS33" s="270"/>
      <c r="AT33" s="271"/>
      <c r="AU33" s="272"/>
      <c r="AV33" s="269"/>
      <c r="AW33" s="270"/>
      <c r="AX33" s="271"/>
      <c r="AY33" s="263">
        <f t="shared" si="7"/>
        <v>0</v>
      </c>
      <c r="AZ33" s="264">
        <f t="shared" si="7"/>
        <v>0</v>
      </c>
      <c r="BA33" s="265">
        <f t="shared" si="7"/>
        <v>0</v>
      </c>
      <c r="BB33" s="274">
        <f t="shared" si="7"/>
        <v>0</v>
      </c>
      <c r="BC33" s="340"/>
      <c r="BD33" s="275"/>
    </row>
    <row r="34" spans="1:56" ht="11.25">
      <c r="A34" s="9"/>
      <c r="B34" s="9"/>
      <c r="C34" s="9"/>
      <c r="D34" s="14"/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67"/>
    </row>
    <row r="35" spans="1:56" ht="11.25">
      <c r="A35" s="9"/>
      <c r="B35" s="9"/>
      <c r="C35" s="9"/>
      <c r="D35" s="14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67"/>
    </row>
    <row r="36" spans="1:56" ht="13.5" thickBot="1">
      <c r="A36" s="9"/>
      <c r="B36" s="17"/>
      <c r="C36" s="17"/>
      <c r="D36" s="14"/>
      <c r="E36" s="14"/>
      <c r="F36" s="18" t="s">
        <v>18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9"/>
      <c r="AE36" s="18" t="s">
        <v>19</v>
      </c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</row>
    <row r="37" spans="1:56" ht="13.5" customHeight="1" thickBot="1">
      <c r="A37" s="9"/>
      <c r="B37" s="186" t="str">
        <f>CONCATENATE($C$4," pogrupis")</f>
        <v> pogrupis</v>
      </c>
      <c r="C37" s="62"/>
      <c r="D37" s="187"/>
      <c r="E37" s="14"/>
      <c r="F37" s="785" t="s">
        <v>7</v>
      </c>
      <c r="G37" s="786"/>
      <c r="H37" s="786"/>
      <c r="I37" s="787"/>
      <c r="J37" s="788" t="s">
        <v>8</v>
      </c>
      <c r="K37" s="789"/>
      <c r="L37" s="789"/>
      <c r="M37" s="790"/>
      <c r="N37" s="788" t="s">
        <v>9</v>
      </c>
      <c r="O37" s="789"/>
      <c r="P37" s="789"/>
      <c r="Q37" s="790"/>
      <c r="R37" s="788" t="s">
        <v>30</v>
      </c>
      <c r="S37" s="789"/>
      <c r="T37" s="789"/>
      <c r="U37" s="790"/>
      <c r="V37" s="788" t="s">
        <v>31</v>
      </c>
      <c r="W37" s="789"/>
      <c r="X37" s="789"/>
      <c r="Y37" s="790"/>
      <c r="Z37" s="796" t="s">
        <v>10</v>
      </c>
      <c r="AA37" s="797"/>
      <c r="AB37" s="797"/>
      <c r="AC37" s="798"/>
      <c r="AD37" s="188"/>
      <c r="AE37" s="788" t="s">
        <v>7</v>
      </c>
      <c r="AF37" s="789"/>
      <c r="AG37" s="789"/>
      <c r="AH37" s="790"/>
      <c r="AI37" s="788" t="s">
        <v>8</v>
      </c>
      <c r="AJ37" s="789"/>
      <c r="AK37" s="789"/>
      <c r="AL37" s="790"/>
      <c r="AM37" s="788" t="s">
        <v>9</v>
      </c>
      <c r="AN37" s="789"/>
      <c r="AO37" s="789"/>
      <c r="AP37" s="790"/>
      <c r="AQ37" s="788" t="s">
        <v>30</v>
      </c>
      <c r="AR37" s="789"/>
      <c r="AS37" s="789"/>
      <c r="AT37" s="790"/>
      <c r="AU37" s="788" t="s">
        <v>31</v>
      </c>
      <c r="AV37" s="789"/>
      <c r="AW37" s="789"/>
      <c r="AX37" s="790"/>
      <c r="AY37" s="791" t="s">
        <v>10</v>
      </c>
      <c r="AZ37" s="792"/>
      <c r="BA37" s="792"/>
      <c r="BB37" s="794"/>
      <c r="BC37" s="9"/>
      <c r="BD37" s="9"/>
    </row>
    <row r="38" spans="1:56" ht="12" thickBot="1">
      <c r="A38" s="134" t="s">
        <v>11</v>
      </c>
      <c r="B38" s="341" t="s">
        <v>12</v>
      </c>
      <c r="C38" s="342" t="s">
        <v>13</v>
      </c>
      <c r="D38" s="342" t="s">
        <v>71</v>
      </c>
      <c r="E38" s="342" t="s">
        <v>72</v>
      </c>
      <c r="F38" s="190" t="s">
        <v>14</v>
      </c>
      <c r="G38" s="191" t="s">
        <v>16</v>
      </c>
      <c r="H38" s="192" t="s">
        <v>15</v>
      </c>
      <c r="I38" s="193" t="s">
        <v>16</v>
      </c>
      <c r="J38" s="190" t="s">
        <v>14</v>
      </c>
      <c r="K38" s="191" t="s">
        <v>16</v>
      </c>
      <c r="L38" s="192" t="s">
        <v>15</v>
      </c>
      <c r="M38" s="193" t="s">
        <v>16</v>
      </c>
      <c r="N38" s="190" t="s">
        <v>14</v>
      </c>
      <c r="O38" s="191" t="s">
        <v>16</v>
      </c>
      <c r="P38" s="192" t="s">
        <v>15</v>
      </c>
      <c r="Q38" s="193" t="s">
        <v>16</v>
      </c>
      <c r="R38" s="190" t="s">
        <v>14</v>
      </c>
      <c r="S38" s="191" t="s">
        <v>16</v>
      </c>
      <c r="T38" s="192" t="s">
        <v>15</v>
      </c>
      <c r="U38" s="193" t="s">
        <v>16</v>
      </c>
      <c r="V38" s="190" t="s">
        <v>14</v>
      </c>
      <c r="W38" s="191" t="s">
        <v>16</v>
      </c>
      <c r="X38" s="192" t="s">
        <v>15</v>
      </c>
      <c r="Y38" s="193" t="s">
        <v>16</v>
      </c>
      <c r="Z38" s="202" t="s">
        <v>272</v>
      </c>
      <c r="AA38" s="199" t="s">
        <v>274</v>
      </c>
      <c r="AB38" s="200" t="s">
        <v>273</v>
      </c>
      <c r="AC38" s="204" t="s">
        <v>274</v>
      </c>
      <c r="AD38" s="409" t="s">
        <v>3</v>
      </c>
      <c r="AE38" s="277" t="s">
        <v>14</v>
      </c>
      <c r="AF38" s="278" t="s">
        <v>16</v>
      </c>
      <c r="AG38" s="279" t="s">
        <v>15</v>
      </c>
      <c r="AH38" s="280" t="s">
        <v>16</v>
      </c>
      <c r="AI38" s="277" t="s">
        <v>14</v>
      </c>
      <c r="AJ38" s="278" t="s">
        <v>16</v>
      </c>
      <c r="AK38" s="279" t="s">
        <v>15</v>
      </c>
      <c r="AL38" s="280" t="s">
        <v>16</v>
      </c>
      <c r="AM38" s="277" t="s">
        <v>14</v>
      </c>
      <c r="AN38" s="278" t="s">
        <v>16</v>
      </c>
      <c r="AO38" s="279" t="s">
        <v>15</v>
      </c>
      <c r="AP38" s="280" t="s">
        <v>16</v>
      </c>
      <c r="AQ38" s="277" t="s">
        <v>14</v>
      </c>
      <c r="AR38" s="278" t="s">
        <v>16</v>
      </c>
      <c r="AS38" s="279" t="s">
        <v>15</v>
      </c>
      <c r="AT38" s="280" t="s">
        <v>16</v>
      </c>
      <c r="AU38" s="277" t="s">
        <v>14</v>
      </c>
      <c r="AV38" s="278" t="s">
        <v>16</v>
      </c>
      <c r="AW38" s="279" t="s">
        <v>15</v>
      </c>
      <c r="AX38" s="280" t="s">
        <v>16</v>
      </c>
      <c r="AY38" s="281" t="s">
        <v>14</v>
      </c>
      <c r="AZ38" s="278" t="s">
        <v>16</v>
      </c>
      <c r="BA38" s="281" t="s">
        <v>15</v>
      </c>
      <c r="BB38" s="280" t="s">
        <v>16</v>
      </c>
      <c r="BC38" s="282" t="s">
        <v>3</v>
      </c>
      <c r="BD38" s="283" t="s">
        <v>17</v>
      </c>
    </row>
    <row r="39" spans="1:56" s="616" customFormat="1" ht="12.75">
      <c r="A39" s="673">
        <v>1</v>
      </c>
      <c r="B39" s="691" t="s">
        <v>208</v>
      </c>
      <c r="C39" s="692"/>
      <c r="D39" s="693">
        <v>1992</v>
      </c>
      <c r="E39" s="693"/>
      <c r="F39" s="694">
        <v>1</v>
      </c>
      <c r="G39" s="677">
        <v>8</v>
      </c>
      <c r="H39" s="678">
        <v>1</v>
      </c>
      <c r="I39" s="665">
        <v>8</v>
      </c>
      <c r="J39" s="662">
        <v>1</v>
      </c>
      <c r="K39" s="695">
        <v>1</v>
      </c>
      <c r="L39" s="664">
        <v>1</v>
      </c>
      <c r="M39" s="665">
        <v>1</v>
      </c>
      <c r="N39" s="662">
        <v>1</v>
      </c>
      <c r="O39" s="695">
        <v>1</v>
      </c>
      <c r="P39" s="664">
        <v>1</v>
      </c>
      <c r="Q39" s="665">
        <v>1</v>
      </c>
      <c r="R39" s="662">
        <v>1</v>
      </c>
      <c r="S39" s="695">
        <v>1</v>
      </c>
      <c r="T39" s="664">
        <v>1</v>
      </c>
      <c r="U39" s="665">
        <v>1</v>
      </c>
      <c r="V39" s="662">
        <v>1</v>
      </c>
      <c r="W39" s="695">
        <v>1</v>
      </c>
      <c r="X39" s="664">
        <v>1</v>
      </c>
      <c r="Y39" s="666">
        <v>1</v>
      </c>
      <c r="Z39" s="696">
        <f aca="true" t="shared" si="9" ref="Z39:AC45">F39+J39+N39+R39+V39</f>
        <v>5</v>
      </c>
      <c r="AA39" s="697">
        <f t="shared" si="9"/>
        <v>12</v>
      </c>
      <c r="AB39" s="698">
        <f t="shared" si="9"/>
        <v>5</v>
      </c>
      <c r="AC39" s="699">
        <f t="shared" si="9"/>
        <v>12</v>
      </c>
      <c r="AD39" s="700" t="s">
        <v>102</v>
      </c>
      <c r="AE39" s="682">
        <v>1</v>
      </c>
      <c r="AF39" s="687">
        <v>1</v>
      </c>
      <c r="AG39" s="688">
        <v>1</v>
      </c>
      <c r="AH39" s="685">
        <v>1</v>
      </c>
      <c r="AI39" s="682">
        <v>1</v>
      </c>
      <c r="AJ39" s="687">
        <v>2</v>
      </c>
      <c r="AK39" s="688">
        <v>1</v>
      </c>
      <c r="AL39" s="685">
        <v>2</v>
      </c>
      <c r="AM39" s="682">
        <v>1</v>
      </c>
      <c r="AN39" s="687">
        <v>1</v>
      </c>
      <c r="AO39" s="688">
        <v>1</v>
      </c>
      <c r="AP39" s="685">
        <v>1</v>
      </c>
      <c r="AQ39" s="682"/>
      <c r="AR39" s="687"/>
      <c r="AS39" s="688">
        <v>1</v>
      </c>
      <c r="AT39" s="685">
        <v>1</v>
      </c>
      <c r="AU39" s="682">
        <v>1</v>
      </c>
      <c r="AV39" s="687">
        <v>2</v>
      </c>
      <c r="AW39" s="688">
        <v>1</v>
      </c>
      <c r="AX39" s="685">
        <v>2</v>
      </c>
      <c r="AY39" s="659">
        <f aca="true" t="shared" si="10" ref="AY39:BB42">AE39+AI39+AM39+AQ39+AU39</f>
        <v>4</v>
      </c>
      <c r="AZ39" s="609">
        <f t="shared" si="10"/>
        <v>6</v>
      </c>
      <c r="BA39" s="610">
        <f t="shared" si="10"/>
        <v>5</v>
      </c>
      <c r="BB39" s="680">
        <f t="shared" si="10"/>
        <v>7</v>
      </c>
      <c r="BC39" s="701" t="s">
        <v>102</v>
      </c>
      <c r="BD39" s="702"/>
    </row>
    <row r="40" spans="1:56" ht="12.75">
      <c r="A40" s="172">
        <v>2</v>
      </c>
      <c r="B40" s="38" t="s">
        <v>249</v>
      </c>
      <c r="C40" s="178"/>
      <c r="D40" s="287">
        <v>1992</v>
      </c>
      <c r="E40" s="287" t="s">
        <v>77</v>
      </c>
      <c r="F40" s="540"/>
      <c r="G40" s="64"/>
      <c r="H40" s="65"/>
      <c r="I40" s="224"/>
      <c r="J40" s="238">
        <v>1</v>
      </c>
      <c r="K40" s="39">
        <v>1</v>
      </c>
      <c r="L40" s="32">
        <v>1</v>
      </c>
      <c r="M40" s="224">
        <v>1</v>
      </c>
      <c r="N40" s="238">
        <v>1</v>
      </c>
      <c r="O40" s="39">
        <v>1</v>
      </c>
      <c r="P40" s="32">
        <v>1</v>
      </c>
      <c r="Q40" s="224">
        <v>1</v>
      </c>
      <c r="R40" s="238">
        <v>1</v>
      </c>
      <c r="S40" s="39">
        <v>2</v>
      </c>
      <c r="T40" s="32">
        <v>1</v>
      </c>
      <c r="U40" s="224">
        <v>1</v>
      </c>
      <c r="V40" s="238">
        <v>1</v>
      </c>
      <c r="W40" s="39">
        <v>1</v>
      </c>
      <c r="X40" s="32">
        <v>1</v>
      </c>
      <c r="Y40" s="225">
        <v>1</v>
      </c>
      <c r="Z40" s="402">
        <f t="shared" si="9"/>
        <v>4</v>
      </c>
      <c r="AA40" s="361">
        <f t="shared" si="9"/>
        <v>5</v>
      </c>
      <c r="AB40" s="360">
        <f t="shared" si="9"/>
        <v>4</v>
      </c>
      <c r="AC40" s="403">
        <f t="shared" si="9"/>
        <v>4</v>
      </c>
      <c r="AD40" s="411" t="s">
        <v>103</v>
      </c>
      <c r="AE40" s="238">
        <v>1</v>
      </c>
      <c r="AF40" s="39">
        <v>1</v>
      </c>
      <c r="AG40" s="32">
        <v>1</v>
      </c>
      <c r="AH40" s="224">
        <v>1</v>
      </c>
      <c r="AI40" s="238"/>
      <c r="AJ40" s="39"/>
      <c r="AK40" s="32">
        <v>1</v>
      </c>
      <c r="AL40" s="224">
        <v>2</v>
      </c>
      <c r="AM40" s="238"/>
      <c r="AN40" s="39"/>
      <c r="AO40" s="32">
        <v>1</v>
      </c>
      <c r="AP40" s="224">
        <v>5</v>
      </c>
      <c r="AQ40" s="238"/>
      <c r="AR40" s="39"/>
      <c r="AS40" s="32"/>
      <c r="AT40" s="224"/>
      <c r="AU40" s="238"/>
      <c r="AV40" s="39"/>
      <c r="AW40" s="32">
        <v>1</v>
      </c>
      <c r="AX40" s="224">
        <v>2</v>
      </c>
      <c r="AY40" s="211">
        <f t="shared" si="10"/>
        <v>1</v>
      </c>
      <c r="AZ40" s="5">
        <f t="shared" si="10"/>
        <v>1</v>
      </c>
      <c r="BA40" s="6">
        <f t="shared" si="10"/>
        <v>4</v>
      </c>
      <c r="BB40" s="219">
        <f t="shared" si="10"/>
        <v>10</v>
      </c>
      <c r="BC40" s="338" t="s">
        <v>103</v>
      </c>
      <c r="BD40" s="237">
        <v>100</v>
      </c>
    </row>
    <row r="41" spans="1:56" ht="12.75">
      <c r="A41" s="381">
        <v>3</v>
      </c>
      <c r="B41" s="38" t="s">
        <v>231</v>
      </c>
      <c r="C41" s="178"/>
      <c r="D41" s="287">
        <v>1992</v>
      </c>
      <c r="E41" s="287" t="s">
        <v>77</v>
      </c>
      <c r="F41" s="541"/>
      <c r="G41" s="50"/>
      <c r="H41" s="51"/>
      <c r="I41" s="240"/>
      <c r="J41" s="242">
        <v>1</v>
      </c>
      <c r="K41" s="54">
        <v>1</v>
      </c>
      <c r="L41" s="55">
        <v>1</v>
      </c>
      <c r="M41" s="240">
        <v>1</v>
      </c>
      <c r="N41" s="242">
        <v>1</v>
      </c>
      <c r="O41" s="54">
        <v>1</v>
      </c>
      <c r="P41" s="55">
        <v>1</v>
      </c>
      <c r="Q41" s="240">
        <v>1</v>
      </c>
      <c r="R41" s="242"/>
      <c r="S41" s="54"/>
      <c r="T41" s="55">
        <v>1</v>
      </c>
      <c r="U41" s="240">
        <v>4</v>
      </c>
      <c r="V41" s="242">
        <v>1</v>
      </c>
      <c r="W41" s="54">
        <v>1</v>
      </c>
      <c r="X41" s="55">
        <v>1</v>
      </c>
      <c r="Y41" s="241">
        <v>1</v>
      </c>
      <c r="Z41" s="402">
        <f t="shared" si="9"/>
        <v>3</v>
      </c>
      <c r="AA41" s="361">
        <f t="shared" si="9"/>
        <v>3</v>
      </c>
      <c r="AB41" s="360">
        <f t="shared" si="9"/>
        <v>4</v>
      </c>
      <c r="AC41" s="403">
        <f t="shared" si="9"/>
        <v>7</v>
      </c>
      <c r="AD41" s="412" t="s">
        <v>104</v>
      </c>
      <c r="AE41" s="238"/>
      <c r="AF41" s="39"/>
      <c r="AG41" s="32"/>
      <c r="AH41" s="224"/>
      <c r="AI41" s="238"/>
      <c r="AJ41" s="39"/>
      <c r="AK41" s="32"/>
      <c r="AL41" s="224"/>
      <c r="AM41" s="238"/>
      <c r="AN41" s="39"/>
      <c r="AO41" s="32">
        <v>1</v>
      </c>
      <c r="AP41" s="224">
        <v>2</v>
      </c>
      <c r="AQ41" s="238"/>
      <c r="AR41" s="39"/>
      <c r="AS41" s="32"/>
      <c r="AT41" s="224"/>
      <c r="AU41" s="238"/>
      <c r="AV41" s="39"/>
      <c r="AW41" s="32"/>
      <c r="AX41" s="224"/>
      <c r="AY41" s="211">
        <f t="shared" si="10"/>
        <v>0</v>
      </c>
      <c r="AZ41" s="5">
        <f t="shared" si="10"/>
        <v>0</v>
      </c>
      <c r="BA41" s="6">
        <f t="shared" si="10"/>
        <v>1</v>
      </c>
      <c r="BB41" s="219">
        <f t="shared" si="10"/>
        <v>2</v>
      </c>
      <c r="BC41" s="339" t="s">
        <v>104</v>
      </c>
      <c r="BD41" s="237">
        <v>89</v>
      </c>
    </row>
    <row r="42" spans="1:56" ht="13.5" thickBot="1">
      <c r="A42" s="232">
        <v>4</v>
      </c>
      <c r="B42" s="566" t="s">
        <v>224</v>
      </c>
      <c r="C42" s="567"/>
      <c r="D42" s="568">
        <v>1992</v>
      </c>
      <c r="E42" s="568" t="s">
        <v>77</v>
      </c>
      <c r="F42" s="545"/>
      <c r="G42" s="546"/>
      <c r="H42" s="547"/>
      <c r="I42" s="548"/>
      <c r="J42" s="553">
        <v>1</v>
      </c>
      <c r="K42" s="550">
        <v>2</v>
      </c>
      <c r="L42" s="551">
        <v>1</v>
      </c>
      <c r="M42" s="548">
        <v>1</v>
      </c>
      <c r="N42" s="553">
        <v>1</v>
      </c>
      <c r="O42" s="550">
        <v>8</v>
      </c>
      <c r="P42" s="551">
        <v>1</v>
      </c>
      <c r="Q42" s="548">
        <v>1</v>
      </c>
      <c r="R42" s="553"/>
      <c r="S42" s="550"/>
      <c r="T42" s="551"/>
      <c r="U42" s="548"/>
      <c r="V42" s="553">
        <v>1</v>
      </c>
      <c r="W42" s="550">
        <v>5</v>
      </c>
      <c r="X42" s="551">
        <v>1</v>
      </c>
      <c r="Y42" s="552">
        <v>4</v>
      </c>
      <c r="Z42" s="569">
        <f t="shared" si="9"/>
        <v>3</v>
      </c>
      <c r="AA42" s="570">
        <f t="shared" si="9"/>
        <v>15</v>
      </c>
      <c r="AB42" s="571">
        <f t="shared" si="9"/>
        <v>3</v>
      </c>
      <c r="AC42" s="572">
        <f t="shared" si="9"/>
        <v>6</v>
      </c>
      <c r="AD42" s="411" t="s">
        <v>105</v>
      </c>
      <c r="AE42" s="210"/>
      <c r="AF42" s="72"/>
      <c r="AG42" s="27"/>
      <c r="AH42" s="208"/>
      <c r="AI42" s="210"/>
      <c r="AJ42" s="72"/>
      <c r="AK42" s="27"/>
      <c r="AL42" s="208"/>
      <c r="AM42" s="210"/>
      <c r="AN42" s="72"/>
      <c r="AO42" s="27"/>
      <c r="AP42" s="208"/>
      <c r="AQ42" s="210"/>
      <c r="AR42" s="72"/>
      <c r="AS42" s="27"/>
      <c r="AT42" s="208"/>
      <c r="AU42" s="210"/>
      <c r="AV42" s="72"/>
      <c r="AW42" s="27"/>
      <c r="AX42" s="208"/>
      <c r="AY42" s="211">
        <f t="shared" si="10"/>
        <v>0</v>
      </c>
      <c r="AZ42" s="5">
        <f t="shared" si="10"/>
        <v>0</v>
      </c>
      <c r="BA42" s="6">
        <f t="shared" si="10"/>
        <v>0</v>
      </c>
      <c r="BB42" s="219">
        <f t="shared" si="10"/>
        <v>0</v>
      </c>
      <c r="BC42" s="339" t="s">
        <v>105</v>
      </c>
      <c r="BD42" s="289">
        <v>79</v>
      </c>
    </row>
    <row r="43" spans="1:56" ht="12.75">
      <c r="A43" s="239">
        <v>5</v>
      </c>
      <c r="B43" s="344" t="s">
        <v>169</v>
      </c>
      <c r="C43" s="345"/>
      <c r="D43" s="346">
        <v>1993</v>
      </c>
      <c r="E43" s="346" t="s">
        <v>75</v>
      </c>
      <c r="F43" s="499"/>
      <c r="G43" s="559"/>
      <c r="H43" s="560"/>
      <c r="I43" s="561"/>
      <c r="J43" s="562">
        <v>1</v>
      </c>
      <c r="K43" s="563">
        <v>2</v>
      </c>
      <c r="L43" s="564">
        <v>1</v>
      </c>
      <c r="M43" s="561">
        <v>2</v>
      </c>
      <c r="N43" s="562"/>
      <c r="O43" s="563"/>
      <c r="P43" s="564">
        <v>1</v>
      </c>
      <c r="Q43" s="561">
        <v>1</v>
      </c>
      <c r="R43" s="562"/>
      <c r="S43" s="563"/>
      <c r="T43" s="564"/>
      <c r="U43" s="561"/>
      <c r="V43" s="562"/>
      <c r="W43" s="563"/>
      <c r="X43" s="564"/>
      <c r="Y43" s="565"/>
      <c r="Z43" s="418">
        <f t="shared" si="9"/>
        <v>1</v>
      </c>
      <c r="AA43" s="394">
        <f t="shared" si="9"/>
        <v>2</v>
      </c>
      <c r="AB43" s="395">
        <f t="shared" si="9"/>
        <v>2</v>
      </c>
      <c r="AC43" s="419">
        <f t="shared" si="9"/>
        <v>3</v>
      </c>
      <c r="AD43" s="412" t="s">
        <v>106</v>
      </c>
      <c r="AE43" s="238"/>
      <c r="AF43" s="39"/>
      <c r="AG43" s="32"/>
      <c r="AH43" s="224"/>
      <c r="AI43" s="238"/>
      <c r="AJ43" s="39"/>
      <c r="AK43" s="32"/>
      <c r="AL43" s="224"/>
      <c r="AM43" s="238"/>
      <c r="AN43" s="39"/>
      <c r="AO43" s="32"/>
      <c r="AP43" s="224"/>
      <c r="AQ43" s="238"/>
      <c r="AR43" s="39"/>
      <c r="AS43" s="32"/>
      <c r="AT43" s="224"/>
      <c r="AU43" s="238"/>
      <c r="AV43" s="39"/>
      <c r="AW43" s="32"/>
      <c r="AX43" s="224"/>
      <c r="AY43" s="211"/>
      <c r="AZ43" s="5"/>
      <c r="BA43" s="6"/>
      <c r="BB43" s="219"/>
      <c r="BC43" s="288"/>
      <c r="BD43" s="289">
        <v>71</v>
      </c>
    </row>
    <row r="44" spans="1:56" ht="12.75">
      <c r="A44" s="232">
        <v>6</v>
      </c>
      <c r="B44" s="38" t="s">
        <v>164</v>
      </c>
      <c r="C44" s="178"/>
      <c r="D44" s="287">
        <v>1993</v>
      </c>
      <c r="E44" s="287" t="s">
        <v>75</v>
      </c>
      <c r="F44" s="291"/>
      <c r="G44" s="68"/>
      <c r="H44" s="69"/>
      <c r="I44" s="292"/>
      <c r="J44" s="293"/>
      <c r="K44" s="70"/>
      <c r="L44" s="71">
        <v>1</v>
      </c>
      <c r="M44" s="292">
        <v>1</v>
      </c>
      <c r="N44" s="293"/>
      <c r="O44" s="70"/>
      <c r="P44" s="71">
        <v>1</v>
      </c>
      <c r="Q44" s="292">
        <v>1</v>
      </c>
      <c r="R44" s="293"/>
      <c r="S44" s="70"/>
      <c r="T44" s="71"/>
      <c r="U44" s="292"/>
      <c r="V44" s="293">
        <v>1</v>
      </c>
      <c r="W44" s="70">
        <v>5</v>
      </c>
      <c r="X44" s="71">
        <v>1</v>
      </c>
      <c r="Y44" s="359">
        <v>2</v>
      </c>
      <c r="Z44" s="402">
        <f t="shared" si="9"/>
        <v>1</v>
      </c>
      <c r="AA44" s="361">
        <f t="shared" si="9"/>
        <v>5</v>
      </c>
      <c r="AB44" s="360">
        <f t="shared" si="9"/>
        <v>3</v>
      </c>
      <c r="AC44" s="403">
        <f t="shared" si="9"/>
        <v>4</v>
      </c>
      <c r="AD44" s="411" t="s">
        <v>107</v>
      </c>
      <c r="AE44" s="210"/>
      <c r="AF44" s="72"/>
      <c r="AG44" s="27"/>
      <c r="AH44" s="208"/>
      <c r="AI44" s="210"/>
      <c r="AJ44" s="72"/>
      <c r="AK44" s="27"/>
      <c r="AL44" s="208"/>
      <c r="AM44" s="210"/>
      <c r="AN44" s="72"/>
      <c r="AO44" s="27"/>
      <c r="AP44" s="208"/>
      <c r="AQ44" s="210"/>
      <c r="AR44" s="72"/>
      <c r="AS44" s="27"/>
      <c r="AT44" s="208"/>
      <c r="AU44" s="210"/>
      <c r="AV44" s="72"/>
      <c r="AW44" s="27"/>
      <c r="AX44" s="208"/>
      <c r="AY44" s="211"/>
      <c r="AZ44" s="5"/>
      <c r="BA44" s="6"/>
      <c r="BB44" s="219"/>
      <c r="BC44" s="288"/>
      <c r="BD44" s="289">
        <v>63</v>
      </c>
    </row>
    <row r="45" spans="1:56" ht="12.75">
      <c r="A45" s="239">
        <v>7</v>
      </c>
      <c r="B45" s="38" t="s">
        <v>167</v>
      </c>
      <c r="C45" s="178"/>
      <c r="D45" s="287">
        <v>1993</v>
      </c>
      <c r="E45" s="287" t="s">
        <v>75</v>
      </c>
      <c r="F45" s="223"/>
      <c r="G45" s="64"/>
      <c r="H45" s="65"/>
      <c r="I45" s="224"/>
      <c r="J45" s="238"/>
      <c r="K45" s="39"/>
      <c r="L45" s="32"/>
      <c r="M45" s="224"/>
      <c r="N45" s="238"/>
      <c r="O45" s="39"/>
      <c r="P45" s="32">
        <v>1</v>
      </c>
      <c r="Q45" s="224">
        <v>1</v>
      </c>
      <c r="R45" s="238"/>
      <c r="S45" s="39"/>
      <c r="T45" s="32"/>
      <c r="U45" s="224"/>
      <c r="V45" s="238"/>
      <c r="W45" s="39"/>
      <c r="X45" s="32"/>
      <c r="Y45" s="225"/>
      <c r="Z45" s="402">
        <f t="shared" si="9"/>
        <v>0</v>
      </c>
      <c r="AA45" s="361">
        <f t="shared" si="9"/>
        <v>0</v>
      </c>
      <c r="AB45" s="360">
        <f t="shared" si="9"/>
        <v>1</v>
      </c>
      <c r="AC45" s="403">
        <f t="shared" si="9"/>
        <v>1</v>
      </c>
      <c r="AD45" s="412" t="s">
        <v>108</v>
      </c>
      <c r="AE45" s="238"/>
      <c r="AF45" s="39"/>
      <c r="AG45" s="32"/>
      <c r="AH45" s="224"/>
      <c r="AI45" s="238"/>
      <c r="AJ45" s="39"/>
      <c r="AK45" s="32"/>
      <c r="AL45" s="224"/>
      <c r="AM45" s="238"/>
      <c r="AN45" s="39"/>
      <c r="AO45" s="32"/>
      <c r="AP45" s="224"/>
      <c r="AQ45" s="238"/>
      <c r="AR45" s="39"/>
      <c r="AS45" s="32"/>
      <c r="AT45" s="224"/>
      <c r="AU45" s="238"/>
      <c r="AV45" s="39"/>
      <c r="AW45" s="32"/>
      <c r="AX45" s="224"/>
      <c r="AY45" s="211"/>
      <c r="AZ45" s="5"/>
      <c r="BA45" s="6"/>
      <c r="BB45" s="219"/>
      <c r="BC45" s="288"/>
      <c r="BD45" s="286">
        <v>56</v>
      </c>
    </row>
    <row r="46" spans="1:56" ht="12.75">
      <c r="A46" s="232">
        <v>8</v>
      </c>
      <c r="B46" s="38"/>
      <c r="C46" s="178"/>
      <c r="D46" s="287"/>
      <c r="E46" s="287"/>
      <c r="F46" s="239"/>
      <c r="G46" s="50"/>
      <c r="H46" s="51"/>
      <c r="I46" s="240"/>
      <c r="J46" s="242"/>
      <c r="K46" s="54"/>
      <c r="L46" s="55"/>
      <c r="M46" s="240"/>
      <c r="N46" s="242"/>
      <c r="O46" s="54"/>
      <c r="P46" s="55"/>
      <c r="Q46" s="240"/>
      <c r="R46" s="242"/>
      <c r="S46" s="54"/>
      <c r="T46" s="55"/>
      <c r="U46" s="240"/>
      <c r="V46" s="242"/>
      <c r="W46" s="54"/>
      <c r="X46" s="55"/>
      <c r="Y46" s="241"/>
      <c r="Z46" s="402">
        <f aca="true" t="shared" si="11" ref="Z46:Z54">F46+J46+N46+R46+V46</f>
        <v>0</v>
      </c>
      <c r="AA46" s="361">
        <f aca="true" t="shared" si="12" ref="AA46:AA54">G46+K46+O46+S46+W46</f>
        <v>0</v>
      </c>
      <c r="AB46" s="360">
        <f aca="true" t="shared" si="13" ref="AB46:AB54">H46+L46+P46+T46+X46</f>
        <v>0</v>
      </c>
      <c r="AC46" s="403">
        <f aca="true" t="shared" si="14" ref="AC46:AC54">I46+M46+Q46+U46+Y46</f>
        <v>0</v>
      </c>
      <c r="AD46" s="412"/>
      <c r="AE46" s="238"/>
      <c r="AF46" s="39"/>
      <c r="AG46" s="32"/>
      <c r="AH46" s="224"/>
      <c r="AI46" s="238"/>
      <c r="AJ46" s="39"/>
      <c r="AK46" s="32"/>
      <c r="AL46" s="224"/>
      <c r="AM46" s="238"/>
      <c r="AN46" s="39"/>
      <c r="AO46" s="32"/>
      <c r="AP46" s="224"/>
      <c r="AQ46" s="238"/>
      <c r="AR46" s="39"/>
      <c r="AS46" s="32"/>
      <c r="AT46" s="224"/>
      <c r="AU46" s="238"/>
      <c r="AV46" s="39"/>
      <c r="AW46" s="32"/>
      <c r="AX46" s="224"/>
      <c r="AY46" s="211"/>
      <c r="AZ46" s="5"/>
      <c r="BA46" s="6"/>
      <c r="BB46" s="219"/>
      <c r="BC46" s="288"/>
      <c r="BD46" s="289"/>
    </row>
    <row r="47" spans="1:56" ht="12.75">
      <c r="A47" s="239">
        <v>9</v>
      </c>
      <c r="B47" s="40"/>
      <c r="C47" s="176"/>
      <c r="D47" s="290"/>
      <c r="E47" s="290"/>
      <c r="F47" s="291"/>
      <c r="G47" s="68"/>
      <c r="H47" s="69"/>
      <c r="I47" s="292"/>
      <c r="J47" s="293"/>
      <c r="K47" s="70"/>
      <c r="L47" s="71"/>
      <c r="M47" s="292"/>
      <c r="N47" s="293"/>
      <c r="O47" s="70"/>
      <c r="P47" s="71"/>
      <c r="Q47" s="292"/>
      <c r="R47" s="293"/>
      <c r="S47" s="70"/>
      <c r="T47" s="71"/>
      <c r="U47" s="292"/>
      <c r="V47" s="293"/>
      <c r="W47" s="70"/>
      <c r="X47" s="71"/>
      <c r="Y47" s="359"/>
      <c r="Z47" s="402">
        <f t="shared" si="11"/>
        <v>0</v>
      </c>
      <c r="AA47" s="361">
        <f t="shared" si="12"/>
        <v>0</v>
      </c>
      <c r="AB47" s="360">
        <f t="shared" si="13"/>
        <v>0</v>
      </c>
      <c r="AC47" s="403">
        <f t="shared" si="14"/>
        <v>0</v>
      </c>
      <c r="AD47" s="410"/>
      <c r="AE47" s="210"/>
      <c r="AF47" s="72"/>
      <c r="AG47" s="27"/>
      <c r="AH47" s="208"/>
      <c r="AI47" s="210"/>
      <c r="AJ47" s="72"/>
      <c r="AK47" s="27"/>
      <c r="AL47" s="208"/>
      <c r="AM47" s="210"/>
      <c r="AN47" s="72"/>
      <c r="AO47" s="27"/>
      <c r="AP47" s="208"/>
      <c r="AQ47" s="210"/>
      <c r="AR47" s="72"/>
      <c r="AS47" s="27"/>
      <c r="AT47" s="208"/>
      <c r="AU47" s="210"/>
      <c r="AV47" s="72"/>
      <c r="AW47" s="27"/>
      <c r="AX47" s="208"/>
      <c r="AY47" s="211"/>
      <c r="AZ47" s="5"/>
      <c r="BA47" s="6"/>
      <c r="BB47" s="219"/>
      <c r="BC47" s="288"/>
      <c r="BD47" s="289"/>
    </row>
    <row r="48" spans="1:56" ht="12.75">
      <c r="A48" s="232">
        <v>10</v>
      </c>
      <c r="B48" s="38"/>
      <c r="C48" s="178"/>
      <c r="D48" s="287"/>
      <c r="E48" s="287"/>
      <c r="F48" s="239"/>
      <c r="G48" s="50"/>
      <c r="H48" s="51"/>
      <c r="I48" s="240"/>
      <c r="J48" s="242"/>
      <c r="K48" s="54"/>
      <c r="L48" s="55"/>
      <c r="M48" s="240"/>
      <c r="N48" s="242"/>
      <c r="O48" s="54"/>
      <c r="P48" s="55"/>
      <c r="Q48" s="240"/>
      <c r="R48" s="242"/>
      <c r="S48" s="54"/>
      <c r="T48" s="55"/>
      <c r="U48" s="240"/>
      <c r="V48" s="242"/>
      <c r="W48" s="54"/>
      <c r="X48" s="55"/>
      <c r="Y48" s="241"/>
      <c r="Z48" s="402">
        <f t="shared" si="11"/>
        <v>0</v>
      </c>
      <c r="AA48" s="361">
        <f t="shared" si="12"/>
        <v>0</v>
      </c>
      <c r="AB48" s="360">
        <f t="shared" si="13"/>
        <v>0</v>
      </c>
      <c r="AC48" s="403">
        <f t="shared" si="14"/>
        <v>0</v>
      </c>
      <c r="AD48" s="412"/>
      <c r="AE48" s="238"/>
      <c r="AF48" s="39"/>
      <c r="AG48" s="32"/>
      <c r="AH48" s="224"/>
      <c r="AI48" s="238"/>
      <c r="AJ48" s="39"/>
      <c r="AK48" s="32"/>
      <c r="AL48" s="224"/>
      <c r="AM48" s="238"/>
      <c r="AN48" s="39"/>
      <c r="AO48" s="32"/>
      <c r="AP48" s="224"/>
      <c r="AQ48" s="238"/>
      <c r="AR48" s="39"/>
      <c r="AS48" s="32"/>
      <c r="AT48" s="224"/>
      <c r="AU48" s="238"/>
      <c r="AV48" s="39"/>
      <c r="AW48" s="32"/>
      <c r="AX48" s="224"/>
      <c r="AY48" s="211"/>
      <c r="AZ48" s="5"/>
      <c r="BA48" s="6"/>
      <c r="BB48" s="219"/>
      <c r="BC48" s="288"/>
      <c r="BD48" s="289"/>
    </row>
    <row r="49" spans="1:56" ht="12.75">
      <c r="A49" s="239">
        <v>11</v>
      </c>
      <c r="B49" s="40"/>
      <c r="C49" s="176"/>
      <c r="D49" s="290"/>
      <c r="E49" s="290"/>
      <c r="F49" s="291"/>
      <c r="G49" s="68"/>
      <c r="H49" s="69"/>
      <c r="I49" s="292"/>
      <c r="J49" s="293"/>
      <c r="K49" s="70"/>
      <c r="L49" s="71"/>
      <c r="M49" s="292"/>
      <c r="N49" s="293"/>
      <c r="O49" s="70"/>
      <c r="P49" s="71"/>
      <c r="Q49" s="292"/>
      <c r="R49" s="293"/>
      <c r="S49" s="70"/>
      <c r="T49" s="71"/>
      <c r="U49" s="292"/>
      <c r="V49" s="293"/>
      <c r="W49" s="70"/>
      <c r="X49" s="71"/>
      <c r="Y49" s="359"/>
      <c r="Z49" s="402">
        <f t="shared" si="11"/>
        <v>0</v>
      </c>
      <c r="AA49" s="361">
        <f t="shared" si="12"/>
        <v>0</v>
      </c>
      <c r="AB49" s="360">
        <f t="shared" si="13"/>
        <v>0</v>
      </c>
      <c r="AC49" s="403">
        <f t="shared" si="14"/>
        <v>0</v>
      </c>
      <c r="AD49" s="410"/>
      <c r="AE49" s="210"/>
      <c r="AF49" s="72"/>
      <c r="AG49" s="27"/>
      <c r="AH49" s="208"/>
      <c r="AI49" s="210"/>
      <c r="AJ49" s="72"/>
      <c r="AK49" s="27"/>
      <c r="AL49" s="208"/>
      <c r="AM49" s="210"/>
      <c r="AN49" s="72"/>
      <c r="AO49" s="27"/>
      <c r="AP49" s="208"/>
      <c r="AQ49" s="210"/>
      <c r="AR49" s="72"/>
      <c r="AS49" s="27"/>
      <c r="AT49" s="208"/>
      <c r="AU49" s="210"/>
      <c r="AV49" s="72"/>
      <c r="AW49" s="27"/>
      <c r="AX49" s="208"/>
      <c r="AY49" s="211"/>
      <c r="AZ49" s="5"/>
      <c r="BA49" s="6"/>
      <c r="BB49" s="219"/>
      <c r="BC49" s="288"/>
      <c r="BD49" s="289"/>
    </row>
    <row r="50" spans="1:56" ht="12.75">
      <c r="A50" s="232">
        <v>12</v>
      </c>
      <c r="B50" s="34"/>
      <c r="C50" s="177"/>
      <c r="D50" s="284"/>
      <c r="E50" s="284"/>
      <c r="F50" s="223"/>
      <c r="G50" s="64"/>
      <c r="H50" s="65"/>
      <c r="I50" s="224"/>
      <c r="J50" s="238"/>
      <c r="K50" s="39"/>
      <c r="L50" s="32"/>
      <c r="M50" s="224"/>
      <c r="N50" s="238"/>
      <c r="O50" s="39"/>
      <c r="P50" s="32"/>
      <c r="Q50" s="224"/>
      <c r="R50" s="238"/>
      <c r="S50" s="39"/>
      <c r="T50" s="32"/>
      <c r="U50" s="224"/>
      <c r="V50" s="238"/>
      <c r="W50" s="39"/>
      <c r="X50" s="32"/>
      <c r="Y50" s="225"/>
      <c r="Z50" s="402">
        <f t="shared" si="11"/>
        <v>0</v>
      </c>
      <c r="AA50" s="361">
        <f t="shared" si="12"/>
        <v>0</v>
      </c>
      <c r="AB50" s="360">
        <f t="shared" si="13"/>
        <v>0</v>
      </c>
      <c r="AC50" s="403">
        <f t="shared" si="14"/>
        <v>0</v>
      </c>
      <c r="AD50" s="411"/>
      <c r="AE50" s="238"/>
      <c r="AF50" s="39"/>
      <c r="AG50" s="32"/>
      <c r="AH50" s="224"/>
      <c r="AI50" s="238"/>
      <c r="AJ50" s="39"/>
      <c r="AK50" s="32"/>
      <c r="AL50" s="224"/>
      <c r="AM50" s="238"/>
      <c r="AN50" s="39"/>
      <c r="AO50" s="32"/>
      <c r="AP50" s="224"/>
      <c r="AQ50" s="238"/>
      <c r="AR50" s="39"/>
      <c r="AS50" s="32"/>
      <c r="AT50" s="224"/>
      <c r="AU50" s="238"/>
      <c r="AV50" s="39"/>
      <c r="AW50" s="32"/>
      <c r="AX50" s="224"/>
      <c r="AY50" s="211"/>
      <c r="AZ50" s="5"/>
      <c r="BA50" s="6"/>
      <c r="BB50" s="219"/>
      <c r="BC50" s="288"/>
      <c r="BD50" s="286"/>
    </row>
    <row r="51" spans="1:56" ht="12.75">
      <c r="A51" s="239">
        <v>13</v>
      </c>
      <c r="B51" s="38"/>
      <c r="C51" s="178"/>
      <c r="D51" s="287"/>
      <c r="E51" s="287"/>
      <c r="F51" s="239"/>
      <c r="G51" s="50"/>
      <c r="H51" s="51"/>
      <c r="I51" s="240"/>
      <c r="J51" s="242"/>
      <c r="K51" s="54"/>
      <c r="L51" s="55"/>
      <c r="M51" s="240"/>
      <c r="N51" s="242"/>
      <c r="O51" s="54"/>
      <c r="P51" s="55"/>
      <c r="Q51" s="240"/>
      <c r="R51" s="242"/>
      <c r="S51" s="54"/>
      <c r="T51" s="55"/>
      <c r="U51" s="240"/>
      <c r="V51" s="242"/>
      <c r="W51" s="54"/>
      <c r="X51" s="55"/>
      <c r="Y51" s="241"/>
      <c r="Z51" s="402">
        <f t="shared" si="11"/>
        <v>0</v>
      </c>
      <c r="AA51" s="361">
        <f t="shared" si="12"/>
        <v>0</v>
      </c>
      <c r="AB51" s="360">
        <f t="shared" si="13"/>
        <v>0</v>
      </c>
      <c r="AC51" s="403">
        <f t="shared" si="14"/>
        <v>0</v>
      </c>
      <c r="AD51" s="412"/>
      <c r="AE51" s="238"/>
      <c r="AF51" s="39"/>
      <c r="AG51" s="32"/>
      <c r="AH51" s="224"/>
      <c r="AI51" s="238"/>
      <c r="AJ51" s="39"/>
      <c r="AK51" s="32"/>
      <c r="AL51" s="224"/>
      <c r="AM51" s="238"/>
      <c r="AN51" s="39"/>
      <c r="AO51" s="32"/>
      <c r="AP51" s="224"/>
      <c r="AQ51" s="238"/>
      <c r="AR51" s="39"/>
      <c r="AS51" s="32"/>
      <c r="AT51" s="224"/>
      <c r="AU51" s="238"/>
      <c r="AV51" s="39"/>
      <c r="AW51" s="32"/>
      <c r="AX51" s="224"/>
      <c r="AY51" s="211"/>
      <c r="AZ51" s="5"/>
      <c r="BA51" s="6"/>
      <c r="BB51" s="219"/>
      <c r="BC51" s="288"/>
      <c r="BD51" s="289"/>
    </row>
    <row r="52" spans="1:56" ht="12.75">
      <c r="A52" s="232">
        <v>14</v>
      </c>
      <c r="B52" s="40"/>
      <c r="C52" s="176"/>
      <c r="D52" s="290"/>
      <c r="E52" s="290"/>
      <c r="F52" s="291"/>
      <c r="G52" s="68"/>
      <c r="H52" s="69"/>
      <c r="I52" s="292"/>
      <c r="J52" s="293"/>
      <c r="K52" s="70"/>
      <c r="L52" s="71"/>
      <c r="M52" s="292"/>
      <c r="N52" s="293"/>
      <c r="O52" s="70"/>
      <c r="P52" s="71"/>
      <c r="Q52" s="292"/>
      <c r="R52" s="293"/>
      <c r="S52" s="70"/>
      <c r="T52" s="71"/>
      <c r="U52" s="292"/>
      <c r="V52" s="293"/>
      <c r="W52" s="70"/>
      <c r="X52" s="71"/>
      <c r="Y52" s="359"/>
      <c r="Z52" s="402">
        <f t="shared" si="11"/>
        <v>0</v>
      </c>
      <c r="AA52" s="361">
        <f t="shared" si="12"/>
        <v>0</v>
      </c>
      <c r="AB52" s="360">
        <f t="shared" si="13"/>
        <v>0</v>
      </c>
      <c r="AC52" s="403">
        <f t="shared" si="14"/>
        <v>0</v>
      </c>
      <c r="AD52" s="410"/>
      <c r="AE52" s="210"/>
      <c r="AF52" s="72"/>
      <c r="AG52" s="27"/>
      <c r="AH52" s="208"/>
      <c r="AI52" s="210"/>
      <c r="AJ52" s="72"/>
      <c r="AK52" s="27"/>
      <c r="AL52" s="208"/>
      <c r="AM52" s="210"/>
      <c r="AN52" s="72"/>
      <c r="AO52" s="27"/>
      <c r="AP52" s="208"/>
      <c r="AQ52" s="210"/>
      <c r="AR52" s="72"/>
      <c r="AS52" s="27"/>
      <c r="AT52" s="208"/>
      <c r="AU52" s="210"/>
      <c r="AV52" s="72"/>
      <c r="AW52" s="27"/>
      <c r="AX52" s="208"/>
      <c r="AY52" s="211"/>
      <c r="AZ52" s="5"/>
      <c r="BA52" s="6"/>
      <c r="BB52" s="219"/>
      <c r="BC52" s="288"/>
      <c r="BD52" s="289"/>
    </row>
    <row r="53" spans="1:56" ht="12.75">
      <c r="A53" s="239">
        <v>15</v>
      </c>
      <c r="B53" s="38"/>
      <c r="C53" s="178"/>
      <c r="D53" s="287"/>
      <c r="E53" s="287"/>
      <c r="F53" s="239"/>
      <c r="G53" s="50"/>
      <c r="H53" s="51"/>
      <c r="I53" s="240"/>
      <c r="J53" s="242"/>
      <c r="K53" s="54"/>
      <c r="L53" s="55"/>
      <c r="M53" s="240"/>
      <c r="N53" s="242"/>
      <c r="O53" s="54"/>
      <c r="P53" s="55"/>
      <c r="Q53" s="240"/>
      <c r="R53" s="242"/>
      <c r="S53" s="54"/>
      <c r="T53" s="55"/>
      <c r="U53" s="240"/>
      <c r="V53" s="242"/>
      <c r="W53" s="54"/>
      <c r="X53" s="55"/>
      <c r="Y53" s="241"/>
      <c r="Z53" s="402">
        <f t="shared" si="11"/>
        <v>0</v>
      </c>
      <c r="AA53" s="361">
        <f t="shared" si="12"/>
        <v>0</v>
      </c>
      <c r="AB53" s="360">
        <f t="shared" si="13"/>
        <v>0</v>
      </c>
      <c r="AC53" s="403">
        <f t="shared" si="14"/>
        <v>0</v>
      </c>
      <c r="AD53" s="412"/>
      <c r="AE53" s="294"/>
      <c r="AF53" s="29"/>
      <c r="AG53" s="162"/>
      <c r="AH53" s="295"/>
      <c r="AI53" s="294"/>
      <c r="AJ53" s="29"/>
      <c r="AK53" s="162"/>
      <c r="AL53" s="295"/>
      <c r="AM53" s="294"/>
      <c r="AN53" s="29"/>
      <c r="AO53" s="162"/>
      <c r="AP53" s="295"/>
      <c r="AQ53" s="294"/>
      <c r="AR53" s="29"/>
      <c r="AS53" s="162"/>
      <c r="AT53" s="295"/>
      <c r="AU53" s="294"/>
      <c r="AV53" s="29"/>
      <c r="AW53" s="162"/>
      <c r="AX53" s="295"/>
      <c r="AY53" s="211"/>
      <c r="AZ53" s="5"/>
      <c r="BA53" s="6"/>
      <c r="BB53" s="219"/>
      <c r="BC53" s="288"/>
      <c r="BD53" s="289"/>
    </row>
    <row r="54" spans="1:56" ht="12.75">
      <c r="A54" s="232">
        <v>16</v>
      </c>
      <c r="B54" s="296"/>
      <c r="C54" s="297"/>
      <c r="D54" s="298"/>
      <c r="E54" s="298"/>
      <c r="F54" s="248"/>
      <c r="G54" s="66"/>
      <c r="H54" s="228"/>
      <c r="I54" s="229"/>
      <c r="J54" s="227"/>
      <c r="K54" s="66"/>
      <c r="L54" s="228"/>
      <c r="M54" s="229"/>
      <c r="N54" s="227"/>
      <c r="O54" s="66"/>
      <c r="P54" s="228"/>
      <c r="Q54" s="229"/>
      <c r="R54" s="227"/>
      <c r="S54" s="66"/>
      <c r="T54" s="228"/>
      <c r="U54" s="229"/>
      <c r="V54" s="227"/>
      <c r="W54" s="66"/>
      <c r="X54" s="228"/>
      <c r="Y54" s="231"/>
      <c r="Z54" s="402">
        <f t="shared" si="11"/>
        <v>0</v>
      </c>
      <c r="AA54" s="361">
        <f t="shared" si="12"/>
        <v>0</v>
      </c>
      <c r="AB54" s="360">
        <f t="shared" si="13"/>
        <v>0</v>
      </c>
      <c r="AC54" s="403">
        <f t="shared" si="14"/>
        <v>0</v>
      </c>
      <c r="AD54" s="410"/>
      <c r="AE54" s="227"/>
      <c r="AF54" s="66"/>
      <c r="AG54" s="228"/>
      <c r="AH54" s="229"/>
      <c r="AI54" s="227"/>
      <c r="AJ54" s="66"/>
      <c r="AK54" s="228"/>
      <c r="AL54" s="229"/>
      <c r="AM54" s="227"/>
      <c r="AN54" s="66"/>
      <c r="AO54" s="228"/>
      <c r="AP54" s="229"/>
      <c r="AQ54" s="227"/>
      <c r="AR54" s="66"/>
      <c r="AS54" s="228"/>
      <c r="AT54" s="229"/>
      <c r="AU54" s="227"/>
      <c r="AV54" s="66"/>
      <c r="AW54" s="228"/>
      <c r="AX54" s="229"/>
      <c r="AY54" s="211"/>
      <c r="AZ54" s="5"/>
      <c r="BA54" s="6"/>
      <c r="BB54" s="219"/>
      <c r="BC54" s="288"/>
      <c r="BD54" s="289"/>
    </row>
    <row r="55" spans="1:56" ht="13.5" thickBot="1">
      <c r="A55" s="256">
        <v>17</v>
      </c>
      <c r="B55" s="257"/>
      <c r="C55" s="257"/>
      <c r="D55" s="258"/>
      <c r="E55" s="259"/>
      <c r="F55" s="299"/>
      <c r="G55" s="269"/>
      <c r="H55" s="270"/>
      <c r="I55" s="271"/>
      <c r="J55" s="268"/>
      <c r="K55" s="269"/>
      <c r="L55" s="270"/>
      <c r="M55" s="271"/>
      <c r="N55" s="268"/>
      <c r="O55" s="269"/>
      <c r="P55" s="270"/>
      <c r="Q55" s="271"/>
      <c r="R55" s="268"/>
      <c r="S55" s="269"/>
      <c r="T55" s="270"/>
      <c r="U55" s="271"/>
      <c r="V55" s="268"/>
      <c r="W55" s="269"/>
      <c r="X55" s="270"/>
      <c r="Y55" s="273"/>
      <c r="Z55" s="402">
        <f>F55+J55+N55+R55+V55</f>
        <v>0</v>
      </c>
      <c r="AA55" s="361">
        <f>G55+K55+O55+S55+W55</f>
        <v>0</v>
      </c>
      <c r="AB55" s="360">
        <f>H55+L55+P55+T55+X55</f>
        <v>0</v>
      </c>
      <c r="AC55" s="403">
        <f>I55+M55+Q55+U55+Y55</f>
        <v>0</v>
      </c>
      <c r="AD55" s="413"/>
      <c r="AE55" s="268"/>
      <c r="AF55" s="269"/>
      <c r="AG55" s="270"/>
      <c r="AH55" s="271"/>
      <c r="AI55" s="268"/>
      <c r="AJ55" s="269"/>
      <c r="AK55" s="270"/>
      <c r="AL55" s="271"/>
      <c r="AM55" s="268"/>
      <c r="AN55" s="269"/>
      <c r="AO55" s="270"/>
      <c r="AP55" s="271"/>
      <c r="AQ55" s="268"/>
      <c r="AR55" s="269"/>
      <c r="AS55" s="270"/>
      <c r="AT55" s="271"/>
      <c r="AU55" s="268"/>
      <c r="AV55" s="269"/>
      <c r="AW55" s="270"/>
      <c r="AX55" s="271"/>
      <c r="AY55" s="263">
        <f>AE55+AI55+AM55+AQ55+AU55</f>
        <v>0</v>
      </c>
      <c r="AZ55" s="264">
        <f>AF55+AJ55+AN55+AR55+AV55</f>
        <v>0</v>
      </c>
      <c r="BA55" s="265">
        <f>AG55+AK55+AO55+AS55+AW55</f>
        <v>0</v>
      </c>
      <c r="BB55" s="274">
        <f>AH55+AL55+AP55+AT55+AX55</f>
        <v>0</v>
      </c>
      <c r="BC55" s="300"/>
      <c r="BD55" s="301"/>
    </row>
    <row r="56" ht="11.25">
      <c r="BD56" s="3"/>
    </row>
    <row r="58" ht="11.25" customHeight="1"/>
    <row r="60" ht="11.25" customHeight="1"/>
    <row r="62" ht="11.25" customHeight="1"/>
    <row r="64" ht="11.25" customHeight="1"/>
    <row r="66" ht="11.25" customHeight="1"/>
    <row r="67" ht="13.5" customHeight="1"/>
  </sheetData>
  <sheetProtection selectLockedCells="1"/>
  <mergeCells count="25">
    <mergeCell ref="F37:I37"/>
    <mergeCell ref="J37:M37"/>
    <mergeCell ref="N37:Q37"/>
    <mergeCell ref="R37:U37"/>
    <mergeCell ref="AM10:AP10"/>
    <mergeCell ref="V37:Y37"/>
    <mergeCell ref="Z37:AC37"/>
    <mergeCell ref="AE37:AH37"/>
    <mergeCell ref="AI37:AL37"/>
    <mergeCell ref="AY37:BB37"/>
    <mergeCell ref="AY10:BB10"/>
    <mergeCell ref="AQ10:AT10"/>
    <mergeCell ref="AU10:AX10"/>
    <mergeCell ref="AQ37:AT37"/>
    <mergeCell ref="AU37:AX37"/>
    <mergeCell ref="D3:F3"/>
    <mergeCell ref="V10:Y10"/>
    <mergeCell ref="AM37:AP37"/>
    <mergeCell ref="F10:I10"/>
    <mergeCell ref="J10:M10"/>
    <mergeCell ref="N10:Q10"/>
    <mergeCell ref="R10:U10"/>
    <mergeCell ref="Z10:AC10"/>
    <mergeCell ref="AE10:AH10"/>
    <mergeCell ref="AI10:AL10"/>
  </mergeCells>
  <printOptions/>
  <pageMargins left="0.46" right="0.19652777777777777" top="0.5902777777777778" bottom="0.5902777777777778" header="0.5118055555555556" footer="0.5118055555555556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view="pageBreakPreview" zoomScale="80" zoomScaleNormal="75" zoomScaleSheetLayoutView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23.8515625" style="1" customWidth="1"/>
    <col min="3" max="3" width="15.7109375" style="1" hidden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28125" style="1" customWidth="1"/>
    <col min="32" max="16384" width="9.140625" style="1" customWidth="1"/>
  </cols>
  <sheetData>
    <row r="1" spans="1:30" ht="15.75">
      <c r="A1" s="63" t="str">
        <f>'A gr.'!A1</f>
        <v>2009 m. LIETUVOS BOULDERINGO TAURĖ. 6 Etapas - LUK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 customHeight="1">
      <c r="A3" s="9"/>
      <c r="B3" s="179" t="s">
        <v>20</v>
      </c>
      <c r="C3" s="513"/>
      <c r="D3" s="782">
        <f>programa!A2</f>
        <v>40166.841678240744</v>
      </c>
      <c r="E3" s="783"/>
      <c r="F3" s="784"/>
      <c r="G3" s="309"/>
      <c r="H3" s="30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</row>
    <row r="4" spans="1:30" ht="12">
      <c r="A4" s="9"/>
      <c r="B4" s="181" t="s">
        <v>21</v>
      </c>
      <c r="C4" s="514"/>
      <c r="D4" s="514" t="s">
        <v>111</v>
      </c>
      <c r="E4" s="520"/>
      <c r="F4" s="515"/>
      <c r="G4" s="182"/>
      <c r="H4" s="18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</row>
    <row r="5" spans="1:30" ht="12">
      <c r="A5" s="9"/>
      <c r="B5" s="181" t="s">
        <v>22</v>
      </c>
      <c r="C5" s="516"/>
      <c r="D5" s="516" t="s">
        <v>276</v>
      </c>
      <c r="E5" s="520"/>
      <c r="F5" s="517"/>
      <c r="G5" s="310"/>
      <c r="H5" s="310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</row>
    <row r="6" spans="1:30" ht="12">
      <c r="A6" s="9"/>
      <c r="B6" s="181" t="s">
        <v>23</v>
      </c>
      <c r="C6" s="336"/>
      <c r="D6" s="516" t="s">
        <v>116</v>
      </c>
      <c r="E6" s="520"/>
      <c r="F6" s="517"/>
      <c r="G6" s="311"/>
      <c r="H6" s="3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</row>
    <row r="7" spans="1:30" ht="13.5" customHeight="1" thickBot="1">
      <c r="A7" s="9"/>
      <c r="B7" s="184" t="s">
        <v>24</v>
      </c>
      <c r="C7" s="335"/>
      <c r="D7" s="518" t="s">
        <v>154</v>
      </c>
      <c r="E7" s="521"/>
      <c r="F7" s="519"/>
      <c r="G7" s="312"/>
      <c r="H7" s="31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</row>
    <row r="8" spans="1:30" ht="13.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</row>
    <row r="9" spans="1:33" ht="13.5" customHeight="1" thickBot="1">
      <c r="A9" s="9"/>
      <c r="B9" s="17"/>
      <c r="C9" s="17"/>
      <c r="D9" s="17"/>
      <c r="E9" s="17"/>
      <c r="F9" s="18" t="s">
        <v>28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G9" s="2"/>
    </row>
    <row r="10" spans="1:33" ht="13.5" customHeight="1" thickBot="1">
      <c r="A10" s="9"/>
      <c r="B10" s="186" t="str">
        <f>CONCATENATE($C$4," pogrupis")</f>
        <v> pogrupis</v>
      </c>
      <c r="C10" s="62"/>
      <c r="D10" s="62"/>
      <c r="E10" s="9"/>
      <c r="F10" s="802" t="s">
        <v>7</v>
      </c>
      <c r="G10" s="803"/>
      <c r="H10" s="803"/>
      <c r="I10" s="804"/>
      <c r="J10" s="799" t="s">
        <v>8</v>
      </c>
      <c r="K10" s="800"/>
      <c r="L10" s="800"/>
      <c r="M10" s="801"/>
      <c r="N10" s="799" t="s">
        <v>9</v>
      </c>
      <c r="O10" s="800"/>
      <c r="P10" s="800"/>
      <c r="Q10" s="801"/>
      <c r="R10" s="799" t="s">
        <v>30</v>
      </c>
      <c r="S10" s="800"/>
      <c r="T10" s="800"/>
      <c r="U10" s="801"/>
      <c r="V10" s="799" t="s">
        <v>31</v>
      </c>
      <c r="W10" s="800"/>
      <c r="X10" s="800"/>
      <c r="Y10" s="801"/>
      <c r="Z10" s="795" t="s">
        <v>10</v>
      </c>
      <c r="AA10" s="792"/>
      <c r="AB10" s="792"/>
      <c r="AC10" s="794"/>
      <c r="AD10" s="20"/>
      <c r="AG10" s="2"/>
    </row>
    <row r="11" spans="1:31" ht="13.5" customHeight="1" thickBot="1">
      <c r="A11" s="313" t="s">
        <v>11</v>
      </c>
      <c r="B11" s="168" t="s">
        <v>12</v>
      </c>
      <c r="C11" s="175" t="s">
        <v>13</v>
      </c>
      <c r="D11" s="175" t="s">
        <v>71</v>
      </c>
      <c r="E11" s="169" t="s">
        <v>72</v>
      </c>
      <c r="F11" s="353" t="s">
        <v>14</v>
      </c>
      <c r="G11" s="354" t="s">
        <v>16</v>
      </c>
      <c r="H11" s="439" t="s">
        <v>15</v>
      </c>
      <c r="I11" s="440" t="s">
        <v>16</v>
      </c>
      <c r="J11" s="353" t="s">
        <v>14</v>
      </c>
      <c r="K11" s="354" t="s">
        <v>16</v>
      </c>
      <c r="L11" s="439" t="s">
        <v>15</v>
      </c>
      <c r="M11" s="440" t="s">
        <v>16</v>
      </c>
      <c r="N11" s="353" t="s">
        <v>14</v>
      </c>
      <c r="O11" s="354" t="s">
        <v>16</v>
      </c>
      <c r="P11" s="439" t="s">
        <v>15</v>
      </c>
      <c r="Q11" s="440" t="s">
        <v>16</v>
      </c>
      <c r="R11" s="353" t="s">
        <v>14</v>
      </c>
      <c r="S11" s="354" t="s">
        <v>16</v>
      </c>
      <c r="T11" s="439" t="s">
        <v>15</v>
      </c>
      <c r="U11" s="440" t="s">
        <v>16</v>
      </c>
      <c r="V11" s="353" t="s">
        <v>14</v>
      </c>
      <c r="W11" s="354" t="s">
        <v>16</v>
      </c>
      <c r="X11" s="439" t="s">
        <v>15</v>
      </c>
      <c r="Y11" s="449" t="s">
        <v>16</v>
      </c>
      <c r="Z11" s="190" t="s">
        <v>272</v>
      </c>
      <c r="AA11" s="191" t="s">
        <v>284</v>
      </c>
      <c r="AB11" s="192" t="s">
        <v>273</v>
      </c>
      <c r="AC11" s="193" t="s">
        <v>284</v>
      </c>
      <c r="AD11" s="315" t="s">
        <v>3</v>
      </c>
      <c r="AE11" s="207" t="s">
        <v>17</v>
      </c>
    </row>
    <row r="12" spans="1:31" ht="12.75">
      <c r="A12" s="316">
        <v>1</v>
      </c>
      <c r="B12" s="153" t="s">
        <v>230</v>
      </c>
      <c r="C12" s="153"/>
      <c r="D12" s="153">
        <v>1995</v>
      </c>
      <c r="E12" s="352"/>
      <c r="F12" s="441">
        <v>1</v>
      </c>
      <c r="G12" s="442">
        <v>1</v>
      </c>
      <c r="H12" s="380">
        <v>1</v>
      </c>
      <c r="I12" s="443">
        <v>1</v>
      </c>
      <c r="J12" s="165">
        <v>1</v>
      </c>
      <c r="K12" s="26">
        <v>1</v>
      </c>
      <c r="L12" s="27">
        <v>1</v>
      </c>
      <c r="M12" s="28">
        <v>1</v>
      </c>
      <c r="N12" s="25">
        <v>1</v>
      </c>
      <c r="O12" s="26">
        <v>1</v>
      </c>
      <c r="P12" s="27">
        <v>1</v>
      </c>
      <c r="Q12" s="28">
        <v>1</v>
      </c>
      <c r="R12" s="25">
        <v>1</v>
      </c>
      <c r="S12" s="26">
        <v>1</v>
      </c>
      <c r="T12" s="27">
        <v>1</v>
      </c>
      <c r="U12" s="28">
        <v>1</v>
      </c>
      <c r="V12" s="25">
        <v>1</v>
      </c>
      <c r="W12" s="26">
        <v>1</v>
      </c>
      <c r="X12" s="27">
        <v>1</v>
      </c>
      <c r="Y12" s="209">
        <v>1</v>
      </c>
      <c r="Z12" s="576">
        <f aca="true" t="shared" si="0" ref="Z12:Z20">F12+J12+N12+R12+V12</f>
        <v>5</v>
      </c>
      <c r="AA12" s="5">
        <f aca="true" t="shared" si="1" ref="AA12:AA20">G12+K12+O12+S12+W12</f>
        <v>5</v>
      </c>
      <c r="AB12" s="6">
        <f aca="true" t="shared" si="2" ref="AB12:AB20">H12+L12+P12+T12+X12</f>
        <v>5</v>
      </c>
      <c r="AC12" s="318">
        <f aca="true" t="shared" si="3" ref="AC12:AC20">I12+M12+Q12+U12+Y12</f>
        <v>5</v>
      </c>
      <c r="AD12" s="350" t="s">
        <v>102</v>
      </c>
      <c r="AE12" s="220">
        <v>100</v>
      </c>
    </row>
    <row r="13" spans="1:31" s="616" customFormat="1" ht="12.75">
      <c r="A13" s="604">
        <v>2</v>
      </c>
      <c r="B13" s="674" t="s">
        <v>211</v>
      </c>
      <c r="C13" s="674"/>
      <c r="D13" s="674">
        <v>1997</v>
      </c>
      <c r="E13" s="703"/>
      <c r="F13" s="704">
        <v>1</v>
      </c>
      <c r="G13" s="705">
        <v>2</v>
      </c>
      <c r="H13" s="664">
        <v>1</v>
      </c>
      <c r="I13" s="665">
        <v>1</v>
      </c>
      <c r="J13" s="706">
        <v>1</v>
      </c>
      <c r="K13" s="687">
        <v>1</v>
      </c>
      <c r="L13" s="664">
        <v>1</v>
      </c>
      <c r="M13" s="707">
        <v>1</v>
      </c>
      <c r="N13" s="708">
        <v>1</v>
      </c>
      <c r="O13" s="687">
        <v>1</v>
      </c>
      <c r="P13" s="664">
        <v>1</v>
      </c>
      <c r="Q13" s="707">
        <v>1</v>
      </c>
      <c r="R13" s="708">
        <v>1</v>
      </c>
      <c r="S13" s="687">
        <v>1</v>
      </c>
      <c r="T13" s="664">
        <v>1</v>
      </c>
      <c r="U13" s="707">
        <v>1</v>
      </c>
      <c r="V13" s="708">
        <v>1</v>
      </c>
      <c r="W13" s="687">
        <v>1</v>
      </c>
      <c r="X13" s="664">
        <v>1</v>
      </c>
      <c r="Y13" s="666">
        <v>1</v>
      </c>
      <c r="Z13" s="709">
        <f t="shared" si="0"/>
        <v>5</v>
      </c>
      <c r="AA13" s="609">
        <f t="shared" si="1"/>
        <v>6</v>
      </c>
      <c r="AB13" s="610">
        <f t="shared" si="2"/>
        <v>5</v>
      </c>
      <c r="AC13" s="611">
        <f t="shared" si="3"/>
        <v>5</v>
      </c>
      <c r="AD13" s="710" t="s">
        <v>103</v>
      </c>
      <c r="AE13" s="615"/>
    </row>
    <row r="14" spans="1:31" ht="12.75">
      <c r="A14" s="227">
        <v>3</v>
      </c>
      <c r="B14" s="153" t="s">
        <v>130</v>
      </c>
      <c r="C14" s="153"/>
      <c r="D14" s="153">
        <v>1996</v>
      </c>
      <c r="E14" s="352" t="s">
        <v>76</v>
      </c>
      <c r="F14" s="348"/>
      <c r="G14" s="355"/>
      <c r="H14" s="36">
        <v>1</v>
      </c>
      <c r="I14" s="233">
        <v>2</v>
      </c>
      <c r="J14" s="167"/>
      <c r="K14" s="31"/>
      <c r="L14" s="36"/>
      <c r="M14" s="37"/>
      <c r="N14" s="35">
        <v>1</v>
      </c>
      <c r="O14" s="31">
        <v>2</v>
      </c>
      <c r="P14" s="36">
        <v>1</v>
      </c>
      <c r="Q14" s="37">
        <v>2</v>
      </c>
      <c r="R14" s="35">
        <v>1</v>
      </c>
      <c r="S14" s="31">
        <v>1</v>
      </c>
      <c r="T14" s="36">
        <v>1</v>
      </c>
      <c r="U14" s="37">
        <v>1</v>
      </c>
      <c r="V14" s="35">
        <v>1</v>
      </c>
      <c r="W14" s="31">
        <v>1</v>
      </c>
      <c r="X14" s="36">
        <v>1</v>
      </c>
      <c r="Y14" s="234">
        <v>1</v>
      </c>
      <c r="Z14" s="577">
        <f t="shared" si="0"/>
        <v>3</v>
      </c>
      <c r="AA14" s="5">
        <f t="shared" si="1"/>
        <v>4</v>
      </c>
      <c r="AB14" s="6">
        <f t="shared" si="2"/>
        <v>4</v>
      </c>
      <c r="AC14" s="318">
        <f t="shared" si="3"/>
        <v>6</v>
      </c>
      <c r="AD14" s="322" t="s">
        <v>104</v>
      </c>
      <c r="AE14" s="237">
        <v>89</v>
      </c>
    </row>
    <row r="15" spans="1:31" s="634" customFormat="1" ht="12.75">
      <c r="A15" s="622">
        <v>4</v>
      </c>
      <c r="B15" s="711" t="s">
        <v>194</v>
      </c>
      <c r="C15" s="711"/>
      <c r="D15" s="711">
        <v>1997</v>
      </c>
      <c r="E15" s="712" t="s">
        <v>235</v>
      </c>
      <c r="F15" s="713"/>
      <c r="G15" s="714"/>
      <c r="H15" s="715">
        <v>1</v>
      </c>
      <c r="I15" s="716">
        <v>3</v>
      </c>
      <c r="J15" s="717">
        <v>1</v>
      </c>
      <c r="K15" s="718">
        <v>3</v>
      </c>
      <c r="L15" s="715">
        <v>1</v>
      </c>
      <c r="M15" s="719">
        <v>3</v>
      </c>
      <c r="N15" s="720">
        <v>1</v>
      </c>
      <c r="O15" s="718">
        <v>1</v>
      </c>
      <c r="P15" s="715">
        <v>1</v>
      </c>
      <c r="Q15" s="719">
        <v>1</v>
      </c>
      <c r="R15" s="720">
        <v>1</v>
      </c>
      <c r="S15" s="718">
        <v>1</v>
      </c>
      <c r="T15" s="715">
        <v>1</v>
      </c>
      <c r="U15" s="719">
        <v>1</v>
      </c>
      <c r="V15" s="720"/>
      <c r="W15" s="718"/>
      <c r="X15" s="715">
        <v>1</v>
      </c>
      <c r="Y15" s="721">
        <v>2</v>
      </c>
      <c r="Z15" s="722">
        <f t="shared" si="0"/>
        <v>3</v>
      </c>
      <c r="AA15" s="627">
        <f t="shared" si="1"/>
        <v>5</v>
      </c>
      <c r="AB15" s="628">
        <f t="shared" si="2"/>
        <v>5</v>
      </c>
      <c r="AC15" s="629">
        <f t="shared" si="3"/>
        <v>10</v>
      </c>
      <c r="AD15" s="723" t="s">
        <v>105</v>
      </c>
      <c r="AE15" s="633"/>
    </row>
    <row r="16" spans="1:31" ht="12.75">
      <c r="A16" s="248">
        <v>5</v>
      </c>
      <c r="B16" s="153" t="s">
        <v>171</v>
      </c>
      <c r="C16" s="153"/>
      <c r="D16" s="153">
        <v>1995</v>
      </c>
      <c r="E16" s="352" t="s">
        <v>75</v>
      </c>
      <c r="F16" s="163">
        <v>1</v>
      </c>
      <c r="G16" s="356">
        <v>2</v>
      </c>
      <c r="H16" s="32">
        <v>1</v>
      </c>
      <c r="I16" s="224">
        <v>1</v>
      </c>
      <c r="J16" s="166"/>
      <c r="K16" s="39"/>
      <c r="L16" s="32"/>
      <c r="M16" s="33"/>
      <c r="N16" s="30">
        <v>1</v>
      </c>
      <c r="O16" s="39">
        <v>2</v>
      </c>
      <c r="P16" s="32">
        <v>1</v>
      </c>
      <c r="Q16" s="33">
        <v>1</v>
      </c>
      <c r="R16" s="30">
        <v>1</v>
      </c>
      <c r="S16" s="39">
        <v>1</v>
      </c>
      <c r="T16" s="32">
        <v>1</v>
      </c>
      <c r="U16" s="33">
        <v>1</v>
      </c>
      <c r="V16" s="30"/>
      <c r="W16" s="39"/>
      <c r="X16" s="32">
        <v>1</v>
      </c>
      <c r="Y16" s="225">
        <v>1</v>
      </c>
      <c r="Z16" s="577">
        <f t="shared" si="0"/>
        <v>3</v>
      </c>
      <c r="AA16" s="5">
        <f t="shared" si="1"/>
        <v>5</v>
      </c>
      <c r="AB16" s="6">
        <f t="shared" si="2"/>
        <v>4</v>
      </c>
      <c r="AC16" s="318">
        <f t="shared" si="3"/>
        <v>4</v>
      </c>
      <c r="AD16" s="322" t="s">
        <v>106</v>
      </c>
      <c r="AE16" s="236">
        <v>79</v>
      </c>
    </row>
    <row r="17" spans="1:31" s="634" customFormat="1" ht="12.75">
      <c r="A17" s="622">
        <v>6</v>
      </c>
      <c r="B17" s="711" t="s">
        <v>193</v>
      </c>
      <c r="C17" s="711"/>
      <c r="D17" s="711">
        <v>1996</v>
      </c>
      <c r="E17" s="712" t="s">
        <v>235</v>
      </c>
      <c r="F17" s="713"/>
      <c r="G17" s="714"/>
      <c r="H17" s="715">
        <v>1</v>
      </c>
      <c r="I17" s="716">
        <v>1</v>
      </c>
      <c r="J17" s="717"/>
      <c r="K17" s="718"/>
      <c r="L17" s="715"/>
      <c r="M17" s="719"/>
      <c r="N17" s="720">
        <v>1</v>
      </c>
      <c r="O17" s="718">
        <v>1</v>
      </c>
      <c r="P17" s="715">
        <v>1</v>
      </c>
      <c r="Q17" s="719">
        <v>1</v>
      </c>
      <c r="R17" s="720">
        <v>1</v>
      </c>
      <c r="S17" s="718">
        <v>1</v>
      </c>
      <c r="T17" s="715">
        <v>1</v>
      </c>
      <c r="U17" s="719">
        <v>1</v>
      </c>
      <c r="V17" s="720"/>
      <c r="W17" s="718"/>
      <c r="X17" s="715">
        <v>1</v>
      </c>
      <c r="Y17" s="721">
        <v>1</v>
      </c>
      <c r="Z17" s="722">
        <f t="shared" si="0"/>
        <v>2</v>
      </c>
      <c r="AA17" s="627">
        <f t="shared" si="1"/>
        <v>2</v>
      </c>
      <c r="AB17" s="628">
        <f t="shared" si="2"/>
        <v>4</v>
      </c>
      <c r="AC17" s="629">
        <f t="shared" si="3"/>
        <v>4</v>
      </c>
      <c r="AD17" s="723" t="s">
        <v>107</v>
      </c>
      <c r="AE17" s="724"/>
    </row>
    <row r="18" spans="1:31" ht="12.75">
      <c r="A18" s="248">
        <v>7</v>
      </c>
      <c r="B18" s="153" t="s">
        <v>157</v>
      </c>
      <c r="C18" s="153"/>
      <c r="D18" s="153">
        <v>1996</v>
      </c>
      <c r="E18" s="352" t="s">
        <v>76</v>
      </c>
      <c r="F18" s="348"/>
      <c r="G18" s="355"/>
      <c r="H18" s="36"/>
      <c r="I18" s="233"/>
      <c r="J18" s="167"/>
      <c r="K18" s="31"/>
      <c r="L18" s="36"/>
      <c r="M18" s="37"/>
      <c r="N18" s="35">
        <v>1</v>
      </c>
      <c r="O18" s="31">
        <v>1</v>
      </c>
      <c r="P18" s="36">
        <v>1</v>
      </c>
      <c r="Q18" s="37">
        <v>1</v>
      </c>
      <c r="R18" s="35">
        <v>1</v>
      </c>
      <c r="S18" s="31">
        <v>2</v>
      </c>
      <c r="T18" s="36">
        <v>1</v>
      </c>
      <c r="U18" s="37">
        <v>2</v>
      </c>
      <c r="V18" s="35"/>
      <c r="W18" s="31"/>
      <c r="X18" s="36">
        <v>1</v>
      </c>
      <c r="Y18" s="234">
        <v>2</v>
      </c>
      <c r="Z18" s="577">
        <f t="shared" si="0"/>
        <v>2</v>
      </c>
      <c r="AA18" s="5">
        <f t="shared" si="1"/>
        <v>3</v>
      </c>
      <c r="AB18" s="6">
        <f t="shared" si="2"/>
        <v>3</v>
      </c>
      <c r="AC18" s="318">
        <f t="shared" si="3"/>
        <v>5</v>
      </c>
      <c r="AD18" s="322" t="s">
        <v>108</v>
      </c>
      <c r="AE18" s="347">
        <v>71</v>
      </c>
    </row>
    <row r="19" spans="1:31" s="634" customFormat="1" ht="12.75">
      <c r="A19" s="622">
        <v>8</v>
      </c>
      <c r="B19" s="711" t="s">
        <v>191</v>
      </c>
      <c r="C19" s="711"/>
      <c r="D19" s="711">
        <v>1997</v>
      </c>
      <c r="E19" s="712" t="s">
        <v>235</v>
      </c>
      <c r="F19" s="725"/>
      <c r="G19" s="726"/>
      <c r="H19" s="715"/>
      <c r="I19" s="716"/>
      <c r="J19" s="717"/>
      <c r="K19" s="718"/>
      <c r="L19" s="715"/>
      <c r="M19" s="719"/>
      <c r="N19" s="720">
        <v>1</v>
      </c>
      <c r="O19" s="718">
        <v>4</v>
      </c>
      <c r="P19" s="715">
        <v>1</v>
      </c>
      <c r="Q19" s="719">
        <v>3</v>
      </c>
      <c r="R19" s="720">
        <v>1</v>
      </c>
      <c r="S19" s="718">
        <v>3</v>
      </c>
      <c r="T19" s="715">
        <v>1</v>
      </c>
      <c r="U19" s="719">
        <v>2</v>
      </c>
      <c r="V19" s="720"/>
      <c r="W19" s="718"/>
      <c r="X19" s="715">
        <v>1</v>
      </c>
      <c r="Y19" s="721">
        <v>1</v>
      </c>
      <c r="Z19" s="722">
        <f t="shared" si="0"/>
        <v>2</v>
      </c>
      <c r="AA19" s="627">
        <f t="shared" si="1"/>
        <v>7</v>
      </c>
      <c r="AB19" s="628">
        <f t="shared" si="2"/>
        <v>3</v>
      </c>
      <c r="AC19" s="629">
        <f t="shared" si="3"/>
        <v>6</v>
      </c>
      <c r="AD19" s="723" t="s">
        <v>109</v>
      </c>
      <c r="AE19" s="724"/>
    </row>
    <row r="20" spans="1:31" s="616" customFormat="1" ht="12.75">
      <c r="A20" s="604">
        <v>9</v>
      </c>
      <c r="B20" s="674" t="s">
        <v>189</v>
      </c>
      <c r="C20" s="674"/>
      <c r="D20" s="674">
        <v>1996</v>
      </c>
      <c r="E20" s="703" t="s">
        <v>235</v>
      </c>
      <c r="F20" s="682"/>
      <c r="G20" s="687"/>
      <c r="H20" s="664">
        <v>1</v>
      </c>
      <c r="I20" s="665">
        <v>2</v>
      </c>
      <c r="J20" s="706"/>
      <c r="K20" s="687"/>
      <c r="L20" s="664"/>
      <c r="M20" s="707"/>
      <c r="N20" s="727">
        <v>1</v>
      </c>
      <c r="O20" s="687">
        <v>2</v>
      </c>
      <c r="P20" s="688">
        <v>1</v>
      </c>
      <c r="Q20" s="728">
        <v>1</v>
      </c>
      <c r="R20" s="727"/>
      <c r="S20" s="687"/>
      <c r="T20" s="688">
        <v>1</v>
      </c>
      <c r="U20" s="728">
        <v>1</v>
      </c>
      <c r="V20" s="708"/>
      <c r="W20" s="687"/>
      <c r="X20" s="664">
        <v>1</v>
      </c>
      <c r="Y20" s="666">
        <v>1</v>
      </c>
      <c r="Z20" s="709">
        <f t="shared" si="0"/>
        <v>1</v>
      </c>
      <c r="AA20" s="609">
        <f t="shared" si="1"/>
        <v>2</v>
      </c>
      <c r="AB20" s="610">
        <f t="shared" si="2"/>
        <v>4</v>
      </c>
      <c r="AC20" s="611">
        <f t="shared" si="3"/>
        <v>5</v>
      </c>
      <c r="AD20" s="729" t="s">
        <v>117</v>
      </c>
      <c r="AE20" s="648"/>
    </row>
    <row r="21" spans="1:31" ht="12.75">
      <c r="A21" s="227">
        <v>10</v>
      </c>
      <c r="B21" s="153"/>
      <c r="C21" s="153"/>
      <c r="D21" s="153"/>
      <c r="E21" s="352"/>
      <c r="F21" s="235"/>
      <c r="G21" s="31"/>
      <c r="H21" s="36"/>
      <c r="I21" s="233"/>
      <c r="J21" s="167"/>
      <c r="K21" s="31"/>
      <c r="L21" s="36"/>
      <c r="M21" s="37"/>
      <c r="N21" s="35"/>
      <c r="O21" s="31"/>
      <c r="P21" s="36"/>
      <c r="Q21" s="37"/>
      <c r="R21" s="35"/>
      <c r="S21" s="31"/>
      <c r="T21" s="36"/>
      <c r="U21" s="37"/>
      <c r="V21" s="35"/>
      <c r="W21" s="31"/>
      <c r="X21" s="36"/>
      <c r="Y21" s="234"/>
      <c r="Z21" s="577">
        <f aca="true" t="shared" si="4" ref="Z21:AC33">F21+J21+N21+R21+V21</f>
        <v>0</v>
      </c>
      <c r="AA21" s="5">
        <f t="shared" si="4"/>
        <v>0</v>
      </c>
      <c r="AB21" s="6">
        <f t="shared" si="4"/>
        <v>0</v>
      </c>
      <c r="AC21" s="318">
        <f t="shared" si="4"/>
        <v>0</v>
      </c>
      <c r="AD21" s="321"/>
      <c r="AE21" s="237"/>
    </row>
    <row r="22" spans="1:31" ht="12.75">
      <c r="A22" s="248">
        <v>11</v>
      </c>
      <c r="B22" s="153"/>
      <c r="C22" s="153"/>
      <c r="D22" s="153"/>
      <c r="E22" s="352"/>
      <c r="F22" s="235"/>
      <c r="G22" s="31"/>
      <c r="H22" s="36"/>
      <c r="I22" s="233"/>
      <c r="J22" s="167"/>
      <c r="K22" s="31"/>
      <c r="L22" s="36"/>
      <c r="M22" s="37"/>
      <c r="N22" s="35"/>
      <c r="O22" s="31"/>
      <c r="P22" s="36"/>
      <c r="Q22" s="37"/>
      <c r="R22" s="35"/>
      <c r="S22" s="31"/>
      <c r="T22" s="36"/>
      <c r="U22" s="37"/>
      <c r="V22" s="35"/>
      <c r="W22" s="31"/>
      <c r="X22" s="36"/>
      <c r="Y22" s="234"/>
      <c r="Z22" s="577">
        <f t="shared" si="4"/>
        <v>0</v>
      </c>
      <c r="AA22" s="5">
        <f t="shared" si="4"/>
        <v>0</v>
      </c>
      <c r="AB22" s="6">
        <f t="shared" si="4"/>
        <v>0</v>
      </c>
      <c r="AC22" s="318">
        <f t="shared" si="4"/>
        <v>0</v>
      </c>
      <c r="AD22" s="170"/>
      <c r="AE22" s="237"/>
    </row>
    <row r="23" spans="1:31" ht="12.75">
      <c r="A23" s="227">
        <v>12</v>
      </c>
      <c r="B23" s="153"/>
      <c r="C23" s="153"/>
      <c r="D23" s="153"/>
      <c r="E23" s="352"/>
      <c r="F23" s="238"/>
      <c r="G23" s="39"/>
      <c r="H23" s="32"/>
      <c r="I23" s="224"/>
      <c r="J23" s="166"/>
      <c r="K23" s="39"/>
      <c r="L23" s="32"/>
      <c r="M23" s="33"/>
      <c r="N23" s="30"/>
      <c r="O23" s="39"/>
      <c r="P23" s="32"/>
      <c r="Q23" s="33"/>
      <c r="R23" s="30"/>
      <c r="S23" s="39"/>
      <c r="T23" s="32"/>
      <c r="U23" s="33"/>
      <c r="V23" s="30"/>
      <c r="W23" s="39"/>
      <c r="X23" s="32"/>
      <c r="Y23" s="225"/>
      <c r="Z23" s="577">
        <f t="shared" si="4"/>
        <v>0</v>
      </c>
      <c r="AA23" s="5">
        <f t="shared" si="4"/>
        <v>0</v>
      </c>
      <c r="AB23" s="6">
        <f t="shared" si="4"/>
        <v>0</v>
      </c>
      <c r="AC23" s="318">
        <f t="shared" si="4"/>
        <v>0</v>
      </c>
      <c r="AD23" s="170"/>
      <c r="AE23" s="347"/>
    </row>
    <row r="24" spans="1:31" ht="12.75">
      <c r="A24" s="248">
        <v>13</v>
      </c>
      <c r="B24" s="153"/>
      <c r="C24" s="153"/>
      <c r="D24" s="153"/>
      <c r="E24" s="352"/>
      <c r="F24" s="235"/>
      <c r="G24" s="31"/>
      <c r="H24" s="36"/>
      <c r="I24" s="233"/>
      <c r="J24" s="167"/>
      <c r="K24" s="31"/>
      <c r="L24" s="36"/>
      <c r="M24" s="37"/>
      <c r="N24" s="35"/>
      <c r="O24" s="31"/>
      <c r="P24" s="36"/>
      <c r="Q24" s="37"/>
      <c r="R24" s="35"/>
      <c r="S24" s="31"/>
      <c r="T24" s="36"/>
      <c r="U24" s="37"/>
      <c r="V24" s="35"/>
      <c r="W24" s="31"/>
      <c r="X24" s="36"/>
      <c r="Y24" s="234"/>
      <c r="Z24" s="577">
        <f t="shared" si="4"/>
        <v>0</v>
      </c>
      <c r="AA24" s="5">
        <f t="shared" si="4"/>
        <v>0</v>
      </c>
      <c r="AB24" s="6">
        <f t="shared" si="4"/>
        <v>0</v>
      </c>
      <c r="AC24" s="318">
        <f t="shared" si="4"/>
        <v>0</v>
      </c>
      <c r="AD24" s="322"/>
      <c r="AE24" s="347"/>
    </row>
    <row r="25" spans="1:31" ht="12.75">
      <c r="A25" s="227">
        <v>14</v>
      </c>
      <c r="B25" s="153"/>
      <c r="C25" s="153"/>
      <c r="D25" s="153"/>
      <c r="E25" s="352"/>
      <c r="F25" s="444"/>
      <c r="G25" s="41"/>
      <c r="H25" s="42"/>
      <c r="I25" s="233"/>
      <c r="J25" s="167"/>
      <c r="K25" s="31"/>
      <c r="L25" s="36"/>
      <c r="M25" s="37"/>
      <c r="N25" s="35"/>
      <c r="O25" s="31"/>
      <c r="P25" s="36"/>
      <c r="Q25" s="37"/>
      <c r="R25" s="35"/>
      <c r="S25" s="31"/>
      <c r="T25" s="36"/>
      <c r="U25" s="37"/>
      <c r="V25" s="35"/>
      <c r="W25" s="31"/>
      <c r="X25" s="36"/>
      <c r="Y25" s="234"/>
      <c r="Z25" s="577">
        <f t="shared" si="4"/>
        <v>0</v>
      </c>
      <c r="AA25" s="5">
        <f t="shared" si="4"/>
        <v>0</v>
      </c>
      <c r="AB25" s="6">
        <f t="shared" si="4"/>
        <v>0</v>
      </c>
      <c r="AC25" s="318">
        <f t="shared" si="4"/>
        <v>0</v>
      </c>
      <c r="AD25" s="323"/>
      <c r="AE25" s="236"/>
    </row>
    <row r="26" spans="1:31" ht="12.75">
      <c r="A26" s="248">
        <v>15</v>
      </c>
      <c r="B26" s="153"/>
      <c r="C26" s="153"/>
      <c r="D26" s="153"/>
      <c r="E26" s="352"/>
      <c r="F26" s="444"/>
      <c r="G26" s="41"/>
      <c r="H26" s="42"/>
      <c r="I26" s="233"/>
      <c r="J26" s="167"/>
      <c r="K26" s="31"/>
      <c r="L26" s="36"/>
      <c r="M26" s="37"/>
      <c r="N26" s="35"/>
      <c r="O26" s="31"/>
      <c r="P26" s="36"/>
      <c r="Q26" s="37"/>
      <c r="R26" s="35"/>
      <c r="S26" s="31"/>
      <c r="T26" s="36"/>
      <c r="U26" s="37"/>
      <c r="V26" s="35"/>
      <c r="W26" s="31"/>
      <c r="X26" s="36"/>
      <c r="Y26" s="234"/>
      <c r="Z26" s="577">
        <f t="shared" si="4"/>
        <v>0</v>
      </c>
      <c r="AA26" s="5">
        <f t="shared" si="4"/>
        <v>0</v>
      </c>
      <c r="AB26" s="6">
        <f t="shared" si="4"/>
        <v>0</v>
      </c>
      <c r="AC26" s="318">
        <f t="shared" si="4"/>
        <v>0</v>
      </c>
      <c r="AD26" s="170"/>
      <c r="AE26" s="236"/>
    </row>
    <row r="27" spans="1:31" ht="12.75">
      <c r="A27" s="227">
        <v>16</v>
      </c>
      <c r="B27" s="153"/>
      <c r="C27" s="153"/>
      <c r="D27" s="153"/>
      <c r="E27" s="352"/>
      <c r="F27" s="238"/>
      <c r="G27" s="31"/>
      <c r="H27" s="32"/>
      <c r="I27" s="224"/>
      <c r="J27" s="166"/>
      <c r="K27" s="31"/>
      <c r="L27" s="32"/>
      <c r="M27" s="33"/>
      <c r="N27" s="30"/>
      <c r="O27" s="31"/>
      <c r="P27" s="32"/>
      <c r="Q27" s="33"/>
      <c r="R27" s="30"/>
      <c r="S27" s="31"/>
      <c r="T27" s="32"/>
      <c r="U27" s="33"/>
      <c r="V27" s="30"/>
      <c r="W27" s="31"/>
      <c r="X27" s="32"/>
      <c r="Y27" s="225"/>
      <c r="Z27" s="577">
        <f t="shared" si="4"/>
        <v>0</v>
      </c>
      <c r="AA27" s="5">
        <f t="shared" si="4"/>
        <v>0</v>
      </c>
      <c r="AB27" s="6">
        <f t="shared" si="4"/>
        <v>0</v>
      </c>
      <c r="AC27" s="318">
        <f t="shared" si="4"/>
        <v>0</v>
      </c>
      <c r="AD27" s="319"/>
      <c r="AE27" s="237"/>
    </row>
    <row r="28" spans="1:31" ht="12.75">
      <c r="A28" s="248">
        <v>17</v>
      </c>
      <c r="B28" s="153"/>
      <c r="C28" s="153"/>
      <c r="D28" s="153"/>
      <c r="E28" s="352"/>
      <c r="F28" s="235"/>
      <c r="G28" s="31"/>
      <c r="H28" s="36"/>
      <c r="I28" s="233"/>
      <c r="J28" s="167"/>
      <c r="K28" s="31"/>
      <c r="L28" s="36"/>
      <c r="M28" s="37"/>
      <c r="N28" s="35"/>
      <c r="O28" s="31"/>
      <c r="P28" s="36"/>
      <c r="Q28" s="37"/>
      <c r="R28" s="35"/>
      <c r="S28" s="31"/>
      <c r="T28" s="36"/>
      <c r="U28" s="37"/>
      <c r="V28" s="35"/>
      <c r="W28" s="31"/>
      <c r="X28" s="36"/>
      <c r="Y28" s="234"/>
      <c r="Z28" s="577">
        <f t="shared" si="4"/>
        <v>0</v>
      </c>
      <c r="AA28" s="5">
        <f t="shared" si="4"/>
        <v>0</v>
      </c>
      <c r="AB28" s="6">
        <f t="shared" si="4"/>
        <v>0</v>
      </c>
      <c r="AC28" s="318">
        <f t="shared" si="4"/>
        <v>0</v>
      </c>
      <c r="AD28" s="321"/>
      <c r="AE28" s="237"/>
    </row>
    <row r="29" spans="1:31" ht="12.75">
      <c r="A29" s="227">
        <v>18</v>
      </c>
      <c r="B29" s="153"/>
      <c r="C29" s="153"/>
      <c r="D29" s="153"/>
      <c r="E29" s="352"/>
      <c r="F29" s="235"/>
      <c r="G29" s="31"/>
      <c r="H29" s="36"/>
      <c r="I29" s="233"/>
      <c r="J29" s="167"/>
      <c r="K29" s="31"/>
      <c r="L29" s="36"/>
      <c r="M29" s="37"/>
      <c r="N29" s="35"/>
      <c r="O29" s="31"/>
      <c r="P29" s="36"/>
      <c r="Q29" s="37"/>
      <c r="R29" s="35"/>
      <c r="S29" s="31"/>
      <c r="T29" s="36"/>
      <c r="U29" s="37"/>
      <c r="V29" s="35"/>
      <c r="W29" s="31"/>
      <c r="X29" s="36"/>
      <c r="Y29" s="234"/>
      <c r="Z29" s="577">
        <f t="shared" si="4"/>
        <v>0</v>
      </c>
      <c r="AA29" s="5">
        <f t="shared" si="4"/>
        <v>0</v>
      </c>
      <c r="AB29" s="6">
        <f t="shared" si="4"/>
        <v>0</v>
      </c>
      <c r="AC29" s="318">
        <f t="shared" si="4"/>
        <v>0</v>
      </c>
      <c r="AD29" s="170"/>
      <c r="AE29" s="236"/>
    </row>
    <row r="30" spans="1:31" ht="12.75">
      <c r="A30" s="248">
        <v>19</v>
      </c>
      <c r="B30" s="153"/>
      <c r="C30" s="153"/>
      <c r="D30" s="153"/>
      <c r="E30" s="352"/>
      <c r="F30" s="238"/>
      <c r="G30" s="39"/>
      <c r="H30" s="32"/>
      <c r="I30" s="224"/>
      <c r="J30" s="166"/>
      <c r="K30" s="39"/>
      <c r="L30" s="32"/>
      <c r="M30" s="33"/>
      <c r="N30" s="30"/>
      <c r="O30" s="39"/>
      <c r="P30" s="32"/>
      <c r="Q30" s="33"/>
      <c r="R30" s="30"/>
      <c r="S30" s="39"/>
      <c r="T30" s="32"/>
      <c r="U30" s="33"/>
      <c r="V30" s="30"/>
      <c r="W30" s="39"/>
      <c r="X30" s="32"/>
      <c r="Y30" s="225"/>
      <c r="Z30" s="577">
        <f t="shared" si="4"/>
        <v>0</v>
      </c>
      <c r="AA30" s="5">
        <f t="shared" si="4"/>
        <v>0</v>
      </c>
      <c r="AB30" s="6">
        <f t="shared" si="4"/>
        <v>0</v>
      </c>
      <c r="AC30" s="318">
        <f t="shared" si="4"/>
        <v>0</v>
      </c>
      <c r="AD30" s="170"/>
      <c r="AE30" s="236"/>
    </row>
    <row r="31" spans="1:31" ht="12.75">
      <c r="A31" s="227">
        <v>20</v>
      </c>
      <c r="B31" s="153"/>
      <c r="C31" s="153"/>
      <c r="D31" s="153"/>
      <c r="E31" s="352"/>
      <c r="F31" s="235"/>
      <c r="G31" s="31"/>
      <c r="H31" s="36"/>
      <c r="I31" s="233"/>
      <c r="J31" s="167"/>
      <c r="K31" s="31"/>
      <c r="L31" s="36"/>
      <c r="M31" s="37"/>
      <c r="N31" s="35"/>
      <c r="O31" s="31"/>
      <c r="P31" s="36"/>
      <c r="Q31" s="37"/>
      <c r="R31" s="35"/>
      <c r="S31" s="31"/>
      <c r="T31" s="36"/>
      <c r="U31" s="37"/>
      <c r="V31" s="35"/>
      <c r="W31" s="31"/>
      <c r="X31" s="36"/>
      <c r="Y31" s="234"/>
      <c r="Z31" s="577">
        <f t="shared" si="4"/>
        <v>0</v>
      </c>
      <c r="AA31" s="5">
        <f t="shared" si="4"/>
        <v>0</v>
      </c>
      <c r="AB31" s="6">
        <f t="shared" si="4"/>
        <v>0</v>
      </c>
      <c r="AC31" s="318">
        <f t="shared" si="4"/>
        <v>0</v>
      </c>
      <c r="AD31" s="322"/>
      <c r="AE31" s="244"/>
    </row>
    <row r="32" spans="1:31" ht="12.75">
      <c r="A32" s="248">
        <v>21</v>
      </c>
      <c r="B32" s="153"/>
      <c r="C32" s="153"/>
      <c r="D32" s="153"/>
      <c r="E32" s="352"/>
      <c r="F32" s="444"/>
      <c r="G32" s="41"/>
      <c r="H32" s="42"/>
      <c r="I32" s="233"/>
      <c r="J32" s="167"/>
      <c r="K32" s="31"/>
      <c r="L32" s="36"/>
      <c r="M32" s="37"/>
      <c r="N32" s="35"/>
      <c r="O32" s="31"/>
      <c r="P32" s="36"/>
      <c r="Q32" s="37"/>
      <c r="R32" s="35"/>
      <c r="S32" s="31"/>
      <c r="T32" s="36"/>
      <c r="U32" s="37"/>
      <c r="V32" s="35"/>
      <c r="W32" s="31"/>
      <c r="X32" s="36"/>
      <c r="Y32" s="234"/>
      <c r="Z32" s="577">
        <f t="shared" si="4"/>
        <v>0</v>
      </c>
      <c r="AA32" s="5">
        <f t="shared" si="4"/>
        <v>0</v>
      </c>
      <c r="AB32" s="6">
        <f t="shared" si="4"/>
        <v>0</v>
      </c>
      <c r="AC32" s="318">
        <f t="shared" si="4"/>
        <v>0</v>
      </c>
      <c r="AD32" s="323"/>
      <c r="AE32" s="255"/>
    </row>
    <row r="33" spans="1:31" ht="12.75">
      <c r="A33" s="227">
        <v>22</v>
      </c>
      <c r="B33" s="153"/>
      <c r="C33" s="153"/>
      <c r="D33" s="153"/>
      <c r="E33" s="352"/>
      <c r="F33" s="444"/>
      <c r="G33" s="41"/>
      <c r="H33" s="42"/>
      <c r="I33" s="233"/>
      <c r="J33" s="167"/>
      <c r="K33" s="31"/>
      <c r="L33" s="36"/>
      <c r="M33" s="37"/>
      <c r="N33" s="35"/>
      <c r="O33" s="31"/>
      <c r="P33" s="36"/>
      <c r="Q33" s="37"/>
      <c r="R33" s="35"/>
      <c r="S33" s="31"/>
      <c r="T33" s="36"/>
      <c r="U33" s="37"/>
      <c r="V33" s="35"/>
      <c r="W33" s="31"/>
      <c r="X33" s="36"/>
      <c r="Y33" s="234"/>
      <c r="Z33" s="578">
        <f t="shared" si="4"/>
        <v>0</v>
      </c>
      <c r="AA33" s="5">
        <f t="shared" si="4"/>
        <v>0</v>
      </c>
      <c r="AB33" s="161">
        <f t="shared" si="4"/>
        <v>0</v>
      </c>
      <c r="AC33" s="325">
        <f t="shared" si="4"/>
        <v>0</v>
      </c>
      <c r="AD33" s="170"/>
      <c r="AE33" s="244"/>
    </row>
    <row r="34" spans="1:31" ht="13.5" thickBot="1">
      <c r="A34" s="299">
        <v>23</v>
      </c>
      <c r="B34" s="257"/>
      <c r="C34" s="257"/>
      <c r="D34" s="257"/>
      <c r="E34" s="438"/>
      <c r="F34" s="445"/>
      <c r="G34" s="43"/>
      <c r="H34" s="44"/>
      <c r="I34" s="385"/>
      <c r="J34" s="383"/>
      <c r="K34" s="47"/>
      <c r="L34" s="44"/>
      <c r="M34" s="45"/>
      <c r="N34" s="46"/>
      <c r="O34" s="47"/>
      <c r="P34" s="44"/>
      <c r="Q34" s="45"/>
      <c r="R34" s="46"/>
      <c r="S34" s="47"/>
      <c r="T34" s="44"/>
      <c r="U34" s="45"/>
      <c r="V34" s="46"/>
      <c r="W34" s="47"/>
      <c r="X34" s="48"/>
      <c r="Y34" s="327"/>
      <c r="Z34" s="579">
        <f>F34+J34+N34+R34+V34</f>
        <v>0</v>
      </c>
      <c r="AA34" s="329">
        <f>G34+K34+O34+S34+W34</f>
        <v>0</v>
      </c>
      <c r="AB34" s="330">
        <f>H34+L34+P34+T34+X34</f>
        <v>0</v>
      </c>
      <c r="AC34" s="331">
        <f>I34+M34+Q34+U34+Y34</f>
        <v>0</v>
      </c>
      <c r="AD34" s="173"/>
      <c r="AE34" s="275"/>
    </row>
    <row r="35" spans="1:3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3.5" thickBot="1">
      <c r="A37" s="9"/>
      <c r="B37" s="17"/>
      <c r="C37" s="17"/>
      <c r="D37" s="17"/>
      <c r="E37" s="17"/>
      <c r="F37" s="18" t="s">
        <v>29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</row>
    <row r="38" spans="1:30" ht="13.5" customHeight="1" thickBot="1">
      <c r="A38" s="9"/>
      <c r="B38" s="186" t="str">
        <f>CONCATENATE($C$4," pogrupis")</f>
        <v> pogrupis</v>
      </c>
      <c r="C38" s="62"/>
      <c r="D38" s="62"/>
      <c r="E38" s="49"/>
      <c r="F38" s="802" t="s">
        <v>7</v>
      </c>
      <c r="G38" s="803"/>
      <c r="H38" s="803"/>
      <c r="I38" s="804"/>
      <c r="J38" s="799" t="s">
        <v>8</v>
      </c>
      <c r="K38" s="800"/>
      <c r="L38" s="800"/>
      <c r="M38" s="801"/>
      <c r="N38" s="799" t="s">
        <v>9</v>
      </c>
      <c r="O38" s="800"/>
      <c r="P38" s="800"/>
      <c r="Q38" s="801"/>
      <c r="R38" s="799" t="s">
        <v>30</v>
      </c>
      <c r="S38" s="800"/>
      <c r="T38" s="800"/>
      <c r="U38" s="801"/>
      <c r="V38" s="799" t="s">
        <v>31</v>
      </c>
      <c r="W38" s="800"/>
      <c r="X38" s="800"/>
      <c r="Y38" s="801"/>
      <c r="Z38" s="795" t="s">
        <v>10</v>
      </c>
      <c r="AA38" s="792"/>
      <c r="AB38" s="792"/>
      <c r="AC38" s="793"/>
      <c r="AD38" s="20"/>
    </row>
    <row r="39" spans="1:31" ht="12" thickBot="1">
      <c r="A39" s="313" t="s">
        <v>11</v>
      </c>
      <c r="B39" s="168" t="s">
        <v>12</v>
      </c>
      <c r="C39" s="175" t="s">
        <v>13</v>
      </c>
      <c r="D39" s="175" t="s">
        <v>71</v>
      </c>
      <c r="E39" s="169" t="s">
        <v>72</v>
      </c>
      <c r="F39" s="21" t="s">
        <v>14</v>
      </c>
      <c r="G39" s="22" t="s">
        <v>16</v>
      </c>
      <c r="H39" s="23" t="s">
        <v>15</v>
      </c>
      <c r="I39" s="24" t="s">
        <v>16</v>
      </c>
      <c r="J39" s="21" t="s">
        <v>14</v>
      </c>
      <c r="K39" s="22" t="s">
        <v>16</v>
      </c>
      <c r="L39" s="23" t="s">
        <v>15</v>
      </c>
      <c r="M39" s="24" t="s">
        <v>16</v>
      </c>
      <c r="N39" s="21" t="s">
        <v>14</v>
      </c>
      <c r="O39" s="22" t="s">
        <v>16</v>
      </c>
      <c r="P39" s="23" t="s">
        <v>15</v>
      </c>
      <c r="Q39" s="24" t="s">
        <v>16</v>
      </c>
      <c r="R39" s="21" t="s">
        <v>14</v>
      </c>
      <c r="S39" s="22" t="s">
        <v>16</v>
      </c>
      <c r="T39" s="23" t="s">
        <v>15</v>
      </c>
      <c r="U39" s="24" t="s">
        <v>16</v>
      </c>
      <c r="V39" s="21" t="s">
        <v>14</v>
      </c>
      <c r="W39" s="22" t="s">
        <v>16</v>
      </c>
      <c r="X39" s="23" t="s">
        <v>15</v>
      </c>
      <c r="Y39" s="314" t="s">
        <v>16</v>
      </c>
      <c r="Z39" s="190" t="s">
        <v>272</v>
      </c>
      <c r="AA39" s="191" t="s">
        <v>284</v>
      </c>
      <c r="AB39" s="192" t="s">
        <v>273</v>
      </c>
      <c r="AC39" s="193" t="s">
        <v>284</v>
      </c>
      <c r="AD39" s="332" t="s">
        <v>3</v>
      </c>
      <c r="AE39" s="207" t="s">
        <v>17</v>
      </c>
    </row>
    <row r="40" spans="1:31" s="616" customFormat="1" ht="12.75">
      <c r="A40" s="730">
        <v>1</v>
      </c>
      <c r="B40" s="601" t="s">
        <v>209</v>
      </c>
      <c r="C40" s="674"/>
      <c r="D40" s="674">
        <v>1996</v>
      </c>
      <c r="E40" s="731"/>
      <c r="F40" s="732">
        <v>1</v>
      </c>
      <c r="G40" s="733">
        <v>1</v>
      </c>
      <c r="H40" s="734">
        <v>1</v>
      </c>
      <c r="I40" s="735">
        <v>1</v>
      </c>
      <c r="J40" s="706">
        <v>1</v>
      </c>
      <c r="K40" s="695">
        <v>1</v>
      </c>
      <c r="L40" s="664">
        <v>1</v>
      </c>
      <c r="M40" s="707">
        <v>1</v>
      </c>
      <c r="N40" s="708">
        <v>1</v>
      </c>
      <c r="O40" s="695">
        <v>1</v>
      </c>
      <c r="P40" s="664">
        <v>1</v>
      </c>
      <c r="Q40" s="707">
        <v>1</v>
      </c>
      <c r="R40" s="708">
        <v>1</v>
      </c>
      <c r="S40" s="695">
        <v>1</v>
      </c>
      <c r="T40" s="664">
        <v>1</v>
      </c>
      <c r="U40" s="707">
        <v>1</v>
      </c>
      <c r="V40" s="708">
        <v>1</v>
      </c>
      <c r="W40" s="695">
        <v>1</v>
      </c>
      <c r="X40" s="664">
        <v>1</v>
      </c>
      <c r="Y40" s="666">
        <v>1</v>
      </c>
      <c r="Z40" s="608">
        <f aca="true" t="shared" si="5" ref="Z40:AC45">F40+J40+N40+R40+V40</f>
        <v>5</v>
      </c>
      <c r="AA40" s="609">
        <f t="shared" si="5"/>
        <v>5</v>
      </c>
      <c r="AB40" s="610">
        <f t="shared" si="5"/>
        <v>5</v>
      </c>
      <c r="AC40" s="611">
        <f t="shared" si="5"/>
        <v>5</v>
      </c>
      <c r="AD40" s="710" t="s">
        <v>102</v>
      </c>
      <c r="AE40" s="702"/>
    </row>
    <row r="41" spans="1:31" ht="12.75">
      <c r="A41" s="248">
        <v>3</v>
      </c>
      <c r="B41" s="153" t="s">
        <v>159</v>
      </c>
      <c r="C41" s="153"/>
      <c r="D41" s="153">
        <v>1995</v>
      </c>
      <c r="E41" s="320" t="s">
        <v>76</v>
      </c>
      <c r="F41" s="446">
        <v>1</v>
      </c>
      <c r="G41" s="39">
        <v>2</v>
      </c>
      <c r="H41" s="32">
        <v>1</v>
      </c>
      <c r="I41" s="224">
        <v>1</v>
      </c>
      <c r="J41" s="166">
        <v>1</v>
      </c>
      <c r="K41" s="39">
        <v>1</v>
      </c>
      <c r="L41" s="32">
        <v>1</v>
      </c>
      <c r="M41" s="33">
        <v>1</v>
      </c>
      <c r="N41" s="30">
        <v>1</v>
      </c>
      <c r="O41" s="39">
        <v>1</v>
      </c>
      <c r="P41" s="32">
        <v>1</v>
      </c>
      <c r="Q41" s="33">
        <v>1</v>
      </c>
      <c r="R41" s="30">
        <v>1</v>
      </c>
      <c r="S41" s="39">
        <v>1</v>
      </c>
      <c r="T41" s="32">
        <v>1</v>
      </c>
      <c r="U41" s="33">
        <v>1</v>
      </c>
      <c r="V41" s="30">
        <v>1</v>
      </c>
      <c r="W41" s="39">
        <v>1</v>
      </c>
      <c r="X41" s="32">
        <v>1</v>
      </c>
      <c r="Y41" s="225">
        <v>1</v>
      </c>
      <c r="Z41" s="317">
        <f t="shared" si="5"/>
        <v>5</v>
      </c>
      <c r="AA41" s="5">
        <f t="shared" si="5"/>
        <v>6</v>
      </c>
      <c r="AB41" s="6">
        <f t="shared" si="5"/>
        <v>5</v>
      </c>
      <c r="AC41" s="318">
        <f t="shared" si="5"/>
        <v>5</v>
      </c>
      <c r="AD41" s="322" t="s">
        <v>103</v>
      </c>
      <c r="AE41" s="237">
        <v>100</v>
      </c>
    </row>
    <row r="42" spans="1:31" s="616" customFormat="1" ht="12.75">
      <c r="A42" s="604">
        <v>4</v>
      </c>
      <c r="B42" s="674" t="s">
        <v>183</v>
      </c>
      <c r="C42" s="674"/>
      <c r="D42" s="674">
        <v>1995</v>
      </c>
      <c r="E42" s="731" t="s">
        <v>235</v>
      </c>
      <c r="F42" s="736">
        <v>1</v>
      </c>
      <c r="G42" s="737">
        <v>4</v>
      </c>
      <c r="H42" s="738">
        <v>1</v>
      </c>
      <c r="I42" s="739">
        <v>4</v>
      </c>
      <c r="J42" s="740">
        <v>1</v>
      </c>
      <c r="K42" s="741">
        <v>2</v>
      </c>
      <c r="L42" s="742">
        <v>1</v>
      </c>
      <c r="M42" s="743">
        <v>2</v>
      </c>
      <c r="N42" s="708">
        <v>1</v>
      </c>
      <c r="O42" s="663">
        <v>1</v>
      </c>
      <c r="P42" s="664">
        <v>1</v>
      </c>
      <c r="Q42" s="707">
        <v>1</v>
      </c>
      <c r="R42" s="744">
        <v>1</v>
      </c>
      <c r="S42" s="741">
        <v>1</v>
      </c>
      <c r="T42" s="742">
        <v>1</v>
      </c>
      <c r="U42" s="743">
        <v>1</v>
      </c>
      <c r="V42" s="744">
        <v>1</v>
      </c>
      <c r="W42" s="741">
        <v>1</v>
      </c>
      <c r="X42" s="742">
        <v>1</v>
      </c>
      <c r="Y42" s="745">
        <v>1</v>
      </c>
      <c r="Z42" s="608">
        <f t="shared" si="5"/>
        <v>5</v>
      </c>
      <c r="AA42" s="609">
        <f t="shared" si="5"/>
        <v>9</v>
      </c>
      <c r="AB42" s="610">
        <f t="shared" si="5"/>
        <v>5</v>
      </c>
      <c r="AC42" s="611">
        <f t="shared" si="5"/>
        <v>9</v>
      </c>
      <c r="AD42" s="729" t="s">
        <v>104</v>
      </c>
      <c r="AE42" s="615"/>
    </row>
    <row r="43" spans="1:31" ht="12.75">
      <c r="A43" s="248">
        <v>2</v>
      </c>
      <c r="B43" s="153" t="s">
        <v>174</v>
      </c>
      <c r="C43" s="153"/>
      <c r="D43" s="153">
        <v>1996</v>
      </c>
      <c r="E43" s="320" t="s">
        <v>75</v>
      </c>
      <c r="F43" s="238">
        <v>1</v>
      </c>
      <c r="G43" s="39">
        <v>5</v>
      </c>
      <c r="H43" s="32">
        <v>1</v>
      </c>
      <c r="I43" s="224">
        <v>5</v>
      </c>
      <c r="J43" s="166">
        <v>1</v>
      </c>
      <c r="K43" s="39">
        <v>2</v>
      </c>
      <c r="L43" s="32">
        <v>1</v>
      </c>
      <c r="M43" s="33">
        <v>2</v>
      </c>
      <c r="N43" s="30">
        <v>1</v>
      </c>
      <c r="O43" s="39">
        <v>1</v>
      </c>
      <c r="P43" s="32">
        <v>1</v>
      </c>
      <c r="Q43" s="33">
        <v>1</v>
      </c>
      <c r="R43" s="53">
        <v>1</v>
      </c>
      <c r="S43" s="54">
        <v>1</v>
      </c>
      <c r="T43" s="55">
        <v>1</v>
      </c>
      <c r="U43" s="52">
        <v>1</v>
      </c>
      <c r="V43" s="30">
        <v>1</v>
      </c>
      <c r="W43" s="39">
        <v>3</v>
      </c>
      <c r="X43" s="32">
        <v>1</v>
      </c>
      <c r="Y43" s="225">
        <v>1</v>
      </c>
      <c r="Z43" s="317">
        <f t="shared" si="5"/>
        <v>5</v>
      </c>
      <c r="AA43" s="5">
        <f t="shared" si="5"/>
        <v>12</v>
      </c>
      <c r="AB43" s="6">
        <f t="shared" si="5"/>
        <v>5</v>
      </c>
      <c r="AC43" s="318">
        <f t="shared" si="5"/>
        <v>10</v>
      </c>
      <c r="AD43" s="322" t="s">
        <v>105</v>
      </c>
      <c r="AE43" s="220">
        <v>89</v>
      </c>
    </row>
    <row r="44" spans="1:31" ht="12.75">
      <c r="A44" s="248">
        <v>5</v>
      </c>
      <c r="B44" s="153" t="s">
        <v>252</v>
      </c>
      <c r="C44" s="153"/>
      <c r="D44" s="153">
        <v>1995</v>
      </c>
      <c r="E44" s="320" t="s">
        <v>77</v>
      </c>
      <c r="F44" s="238"/>
      <c r="G44" s="39"/>
      <c r="H44" s="32"/>
      <c r="I44" s="224"/>
      <c r="J44" s="166">
        <v>1</v>
      </c>
      <c r="K44" s="39">
        <v>3</v>
      </c>
      <c r="L44" s="32">
        <v>1</v>
      </c>
      <c r="M44" s="33">
        <v>3</v>
      </c>
      <c r="N44" s="30">
        <v>1</v>
      </c>
      <c r="O44" s="39">
        <v>1</v>
      </c>
      <c r="P44" s="32">
        <v>1</v>
      </c>
      <c r="Q44" s="33">
        <v>1</v>
      </c>
      <c r="R44" s="53"/>
      <c r="S44" s="54"/>
      <c r="T44" s="55">
        <v>1</v>
      </c>
      <c r="U44" s="52">
        <v>1</v>
      </c>
      <c r="V44" s="30">
        <v>1</v>
      </c>
      <c r="W44" s="39">
        <v>2</v>
      </c>
      <c r="X44" s="32">
        <v>1</v>
      </c>
      <c r="Y44" s="225">
        <v>1</v>
      </c>
      <c r="Z44" s="317">
        <f t="shared" si="5"/>
        <v>3</v>
      </c>
      <c r="AA44" s="5">
        <f t="shared" si="5"/>
        <v>6</v>
      </c>
      <c r="AB44" s="6">
        <f t="shared" si="5"/>
        <v>4</v>
      </c>
      <c r="AC44" s="318">
        <f t="shared" si="5"/>
        <v>6</v>
      </c>
      <c r="AD44" s="322" t="s">
        <v>106</v>
      </c>
      <c r="AE44" s="220">
        <v>79</v>
      </c>
    </row>
    <row r="45" spans="1:31" ht="12.75">
      <c r="A45" s="248">
        <v>6</v>
      </c>
      <c r="B45" s="582" t="s">
        <v>251</v>
      </c>
      <c r="C45" s="153"/>
      <c r="D45" s="153">
        <v>1995</v>
      </c>
      <c r="E45" s="320" t="s">
        <v>77</v>
      </c>
      <c r="F45" s="238"/>
      <c r="G45" s="39"/>
      <c r="H45" s="32"/>
      <c r="I45" s="224"/>
      <c r="J45" s="166"/>
      <c r="K45" s="39"/>
      <c r="L45" s="32">
        <v>1</v>
      </c>
      <c r="M45" s="33">
        <v>3</v>
      </c>
      <c r="N45" s="30"/>
      <c r="O45" s="39"/>
      <c r="P45" s="32">
        <v>1</v>
      </c>
      <c r="Q45" s="33">
        <v>1</v>
      </c>
      <c r="R45" s="53"/>
      <c r="S45" s="54"/>
      <c r="T45" s="55">
        <v>1</v>
      </c>
      <c r="U45" s="52">
        <v>1</v>
      </c>
      <c r="V45" s="30">
        <v>1</v>
      </c>
      <c r="W45" s="39">
        <v>1</v>
      </c>
      <c r="X45" s="32">
        <v>1</v>
      </c>
      <c r="Y45" s="225">
        <v>1</v>
      </c>
      <c r="Z45" s="317">
        <f t="shared" si="5"/>
        <v>1</v>
      </c>
      <c r="AA45" s="5">
        <f t="shared" si="5"/>
        <v>1</v>
      </c>
      <c r="AB45" s="6">
        <f t="shared" si="5"/>
        <v>4</v>
      </c>
      <c r="AC45" s="318">
        <f t="shared" si="5"/>
        <v>6</v>
      </c>
      <c r="AD45" s="322" t="s">
        <v>107</v>
      </c>
      <c r="AE45" s="236">
        <v>71</v>
      </c>
    </row>
    <row r="46" spans="1:31" ht="12.75">
      <c r="A46" s="248">
        <v>7</v>
      </c>
      <c r="B46" s="153"/>
      <c r="C46" s="153"/>
      <c r="D46" s="153"/>
      <c r="E46" s="320"/>
      <c r="F46" s="447"/>
      <c r="G46" s="50"/>
      <c r="H46" s="51"/>
      <c r="I46" s="240"/>
      <c r="J46" s="174"/>
      <c r="K46" s="54"/>
      <c r="L46" s="55"/>
      <c r="M46" s="52"/>
      <c r="N46" s="53"/>
      <c r="O46" s="54"/>
      <c r="P46" s="55"/>
      <c r="Q46" s="52"/>
      <c r="R46" s="53"/>
      <c r="S46" s="54"/>
      <c r="T46" s="55"/>
      <c r="U46" s="52"/>
      <c r="V46" s="53"/>
      <c r="W46" s="54"/>
      <c r="X46" s="55"/>
      <c r="Y46" s="241"/>
      <c r="Z46" s="317">
        <f aca="true" t="shared" si="6" ref="Z46:AC56">F46+J46+N46+R46+V46</f>
        <v>0</v>
      </c>
      <c r="AA46" s="5">
        <f t="shared" si="6"/>
        <v>0</v>
      </c>
      <c r="AB46" s="6">
        <f t="shared" si="6"/>
        <v>0</v>
      </c>
      <c r="AC46" s="318">
        <f t="shared" si="6"/>
        <v>0</v>
      </c>
      <c r="AD46" s="323"/>
      <c r="AE46" s="347"/>
    </row>
    <row r="47" spans="1:31" ht="12.75">
      <c r="A47" s="248">
        <v>8</v>
      </c>
      <c r="B47" s="153"/>
      <c r="C47" s="153"/>
      <c r="D47" s="153"/>
      <c r="E47" s="320"/>
      <c r="F47" s="238"/>
      <c r="G47" s="39"/>
      <c r="H47" s="32"/>
      <c r="I47" s="224"/>
      <c r="J47" s="166"/>
      <c r="K47" s="39"/>
      <c r="L47" s="32"/>
      <c r="M47" s="33"/>
      <c r="N47" s="30"/>
      <c r="O47" s="39"/>
      <c r="P47" s="32"/>
      <c r="Q47" s="33"/>
      <c r="R47" s="30"/>
      <c r="S47" s="39"/>
      <c r="T47" s="32"/>
      <c r="U47" s="33"/>
      <c r="V47" s="30"/>
      <c r="W47" s="39"/>
      <c r="X47" s="32"/>
      <c r="Y47" s="225"/>
      <c r="Z47" s="317">
        <f t="shared" si="6"/>
        <v>0</v>
      </c>
      <c r="AA47" s="5">
        <f t="shared" si="6"/>
        <v>0</v>
      </c>
      <c r="AB47" s="6">
        <f t="shared" si="6"/>
        <v>0</v>
      </c>
      <c r="AC47" s="318">
        <f t="shared" si="6"/>
        <v>0</v>
      </c>
      <c r="AD47" s="321"/>
      <c r="AE47" s="236"/>
    </row>
    <row r="48" spans="1:31" ht="12.75">
      <c r="A48" s="248">
        <v>9</v>
      </c>
      <c r="B48" s="153"/>
      <c r="C48" s="153"/>
      <c r="D48" s="153"/>
      <c r="E48" s="320"/>
      <c r="F48" s="238"/>
      <c r="G48" s="39"/>
      <c r="H48" s="32"/>
      <c r="I48" s="224"/>
      <c r="J48" s="166"/>
      <c r="K48" s="39"/>
      <c r="L48" s="32"/>
      <c r="M48" s="33"/>
      <c r="N48" s="30"/>
      <c r="O48" s="39"/>
      <c r="P48" s="32"/>
      <c r="Q48" s="33"/>
      <c r="R48" s="30"/>
      <c r="S48" s="39"/>
      <c r="T48" s="32"/>
      <c r="U48" s="33"/>
      <c r="V48" s="30"/>
      <c r="W48" s="39"/>
      <c r="X48" s="32"/>
      <c r="Y48" s="225"/>
      <c r="Z48" s="317">
        <f t="shared" si="6"/>
        <v>0</v>
      </c>
      <c r="AA48" s="5">
        <f t="shared" si="6"/>
        <v>0</v>
      </c>
      <c r="AB48" s="6">
        <f t="shared" si="6"/>
        <v>0</v>
      </c>
      <c r="AC48" s="318">
        <f t="shared" si="6"/>
        <v>0</v>
      </c>
      <c r="AD48" s="319"/>
      <c r="AE48" s="236"/>
    </row>
    <row r="49" spans="1:31" ht="12.75">
      <c r="A49" s="248">
        <v>10</v>
      </c>
      <c r="B49" s="153"/>
      <c r="C49" s="153"/>
      <c r="D49" s="153"/>
      <c r="E49" s="320"/>
      <c r="F49" s="447"/>
      <c r="G49" s="50"/>
      <c r="H49" s="51"/>
      <c r="I49" s="240"/>
      <c r="J49" s="174"/>
      <c r="K49" s="54"/>
      <c r="L49" s="55"/>
      <c r="M49" s="52"/>
      <c r="N49" s="53"/>
      <c r="O49" s="54"/>
      <c r="P49" s="55"/>
      <c r="Q49" s="52"/>
      <c r="R49" s="53"/>
      <c r="S49" s="54"/>
      <c r="T49" s="55"/>
      <c r="U49" s="52"/>
      <c r="V49" s="53"/>
      <c r="W49" s="54"/>
      <c r="X49" s="55"/>
      <c r="Y49" s="241"/>
      <c r="Z49" s="317">
        <f t="shared" si="6"/>
        <v>0</v>
      </c>
      <c r="AA49" s="5">
        <f t="shared" si="6"/>
        <v>0</v>
      </c>
      <c r="AB49" s="6">
        <f t="shared" si="6"/>
        <v>0</v>
      </c>
      <c r="AC49" s="318">
        <f t="shared" si="6"/>
        <v>0</v>
      </c>
      <c r="AD49" s="323"/>
      <c r="AE49" s="237"/>
    </row>
    <row r="50" spans="1:31" ht="12.75">
      <c r="A50" s="248">
        <v>11</v>
      </c>
      <c r="B50" s="153"/>
      <c r="C50" s="153"/>
      <c r="D50" s="153"/>
      <c r="E50" s="320"/>
      <c r="F50" s="238"/>
      <c r="G50" s="39"/>
      <c r="H50" s="32"/>
      <c r="I50" s="224"/>
      <c r="J50" s="166"/>
      <c r="K50" s="39"/>
      <c r="L50" s="32"/>
      <c r="M50" s="33"/>
      <c r="N50" s="30"/>
      <c r="O50" s="39"/>
      <c r="P50" s="32"/>
      <c r="Q50" s="33"/>
      <c r="R50" s="30"/>
      <c r="S50" s="39"/>
      <c r="T50" s="32"/>
      <c r="U50" s="33"/>
      <c r="V50" s="30"/>
      <c r="W50" s="39"/>
      <c r="X50" s="32"/>
      <c r="Y50" s="225"/>
      <c r="Z50" s="317">
        <f t="shared" si="6"/>
        <v>0</v>
      </c>
      <c r="AA50" s="5">
        <f t="shared" si="6"/>
        <v>0</v>
      </c>
      <c r="AB50" s="6">
        <f t="shared" si="6"/>
        <v>0</v>
      </c>
      <c r="AC50" s="318">
        <f t="shared" si="6"/>
        <v>0</v>
      </c>
      <c r="AD50" s="321"/>
      <c r="AE50" s="237"/>
    </row>
    <row r="51" spans="1:31" ht="12.75">
      <c r="A51" s="248">
        <v>12</v>
      </c>
      <c r="B51" s="153"/>
      <c r="C51" s="153"/>
      <c r="D51" s="153"/>
      <c r="E51" s="320"/>
      <c r="F51" s="238"/>
      <c r="G51" s="39"/>
      <c r="H51" s="32"/>
      <c r="I51" s="224"/>
      <c r="J51" s="166"/>
      <c r="K51" s="39"/>
      <c r="L51" s="32"/>
      <c r="M51" s="33"/>
      <c r="N51" s="30"/>
      <c r="O51" s="39"/>
      <c r="P51" s="32"/>
      <c r="Q51" s="33"/>
      <c r="R51" s="30"/>
      <c r="S51" s="39"/>
      <c r="T51" s="32"/>
      <c r="U51" s="33"/>
      <c r="V51" s="30"/>
      <c r="W51" s="39"/>
      <c r="X51" s="32"/>
      <c r="Y51" s="225"/>
      <c r="Z51" s="317">
        <f t="shared" si="6"/>
        <v>0</v>
      </c>
      <c r="AA51" s="5">
        <f t="shared" si="6"/>
        <v>0</v>
      </c>
      <c r="AB51" s="6">
        <f t="shared" si="6"/>
        <v>0</v>
      </c>
      <c r="AC51" s="318">
        <f t="shared" si="6"/>
        <v>0</v>
      </c>
      <c r="AD51" s="319"/>
      <c r="AE51" s="236"/>
    </row>
    <row r="52" spans="1:31" ht="12.75">
      <c r="A52" s="248">
        <v>13</v>
      </c>
      <c r="B52" s="153"/>
      <c r="C52" s="153"/>
      <c r="D52" s="153"/>
      <c r="E52" s="320"/>
      <c r="F52" s="447"/>
      <c r="G52" s="50"/>
      <c r="H52" s="51"/>
      <c r="I52" s="240"/>
      <c r="J52" s="174"/>
      <c r="K52" s="54"/>
      <c r="L52" s="55"/>
      <c r="M52" s="52"/>
      <c r="N52" s="53"/>
      <c r="O52" s="54"/>
      <c r="P52" s="55"/>
      <c r="Q52" s="52"/>
      <c r="R52" s="53"/>
      <c r="S52" s="54"/>
      <c r="T52" s="55"/>
      <c r="U52" s="52"/>
      <c r="V52" s="53"/>
      <c r="W52" s="54"/>
      <c r="X52" s="55"/>
      <c r="Y52" s="241"/>
      <c r="Z52" s="317">
        <f t="shared" si="6"/>
        <v>0</v>
      </c>
      <c r="AA52" s="5">
        <f t="shared" si="6"/>
        <v>0</v>
      </c>
      <c r="AB52" s="6">
        <f t="shared" si="6"/>
        <v>0</v>
      </c>
      <c r="AC52" s="318">
        <f t="shared" si="6"/>
        <v>0</v>
      </c>
      <c r="AD52" s="323"/>
      <c r="AE52" s="236"/>
    </row>
    <row r="53" spans="1:31" ht="12.75">
      <c r="A53" s="248">
        <v>14</v>
      </c>
      <c r="B53" s="153"/>
      <c r="C53" s="153"/>
      <c r="D53" s="153"/>
      <c r="E53" s="320"/>
      <c r="F53" s="238"/>
      <c r="G53" s="39"/>
      <c r="H53" s="32"/>
      <c r="I53" s="224"/>
      <c r="J53" s="166"/>
      <c r="K53" s="39"/>
      <c r="L53" s="32"/>
      <c r="M53" s="33"/>
      <c r="N53" s="30"/>
      <c r="O53" s="39"/>
      <c r="P53" s="32"/>
      <c r="Q53" s="33"/>
      <c r="R53" s="30"/>
      <c r="S53" s="39"/>
      <c r="T53" s="32"/>
      <c r="U53" s="33"/>
      <c r="V53" s="30"/>
      <c r="W53" s="39"/>
      <c r="X53" s="32"/>
      <c r="Y53" s="225"/>
      <c r="Z53" s="317">
        <f t="shared" si="6"/>
        <v>0</v>
      </c>
      <c r="AA53" s="5">
        <f t="shared" si="6"/>
        <v>0</v>
      </c>
      <c r="AB53" s="6">
        <f t="shared" si="6"/>
        <v>0</v>
      </c>
      <c r="AC53" s="318">
        <f t="shared" si="6"/>
        <v>0</v>
      </c>
      <c r="AD53" s="321"/>
      <c r="AE53" s="236"/>
    </row>
    <row r="54" spans="1:31" ht="12.75">
      <c r="A54" s="248">
        <v>15</v>
      </c>
      <c r="B54" s="153"/>
      <c r="C54" s="153"/>
      <c r="D54" s="153"/>
      <c r="E54" s="320"/>
      <c r="F54" s="238"/>
      <c r="G54" s="39"/>
      <c r="H54" s="32"/>
      <c r="I54" s="224"/>
      <c r="J54" s="166"/>
      <c r="K54" s="39"/>
      <c r="L54" s="32"/>
      <c r="M54" s="33"/>
      <c r="N54" s="30"/>
      <c r="O54" s="39"/>
      <c r="P54" s="32"/>
      <c r="Q54" s="33"/>
      <c r="R54" s="30"/>
      <c r="S54" s="39"/>
      <c r="T54" s="32"/>
      <c r="U54" s="33"/>
      <c r="V54" s="30"/>
      <c r="W54" s="39"/>
      <c r="X54" s="32"/>
      <c r="Y54" s="225"/>
      <c r="Z54" s="317">
        <f t="shared" si="6"/>
        <v>0</v>
      </c>
      <c r="AA54" s="5">
        <f t="shared" si="6"/>
        <v>0</v>
      </c>
      <c r="AB54" s="6">
        <f t="shared" si="6"/>
        <v>0</v>
      </c>
      <c r="AC54" s="318">
        <f t="shared" si="6"/>
        <v>0</v>
      </c>
      <c r="AD54" s="319"/>
      <c r="AE54" s="236"/>
    </row>
    <row r="55" spans="1:31" ht="12.75">
      <c r="A55" s="248">
        <v>16</v>
      </c>
      <c r="B55" s="153"/>
      <c r="C55" s="153"/>
      <c r="D55" s="153"/>
      <c r="E55" s="320"/>
      <c r="F55" s="447"/>
      <c r="G55" s="50"/>
      <c r="H55" s="51"/>
      <c r="I55" s="240"/>
      <c r="J55" s="174"/>
      <c r="K55" s="54"/>
      <c r="L55" s="55"/>
      <c r="M55" s="52"/>
      <c r="N55" s="53"/>
      <c r="O55" s="54"/>
      <c r="P55" s="55"/>
      <c r="Q55" s="52"/>
      <c r="R55" s="53"/>
      <c r="S55" s="54"/>
      <c r="T55" s="55"/>
      <c r="U55" s="52"/>
      <c r="V55" s="53"/>
      <c r="W55" s="54"/>
      <c r="X55" s="55"/>
      <c r="Y55" s="241"/>
      <c r="Z55" s="317">
        <f t="shared" si="6"/>
        <v>0</v>
      </c>
      <c r="AA55" s="5">
        <f t="shared" si="6"/>
        <v>0</v>
      </c>
      <c r="AB55" s="6">
        <f t="shared" si="6"/>
        <v>0</v>
      </c>
      <c r="AC55" s="318">
        <f t="shared" si="6"/>
        <v>0</v>
      </c>
      <c r="AD55" s="323"/>
      <c r="AE55" s="237"/>
    </row>
    <row r="56" spans="1:31" ht="13.5" thickBot="1">
      <c r="A56" s="299">
        <v>17</v>
      </c>
      <c r="B56" s="257"/>
      <c r="C56" s="257"/>
      <c r="D56" s="257"/>
      <c r="E56" s="326"/>
      <c r="F56" s="448"/>
      <c r="G56" s="56"/>
      <c r="H56" s="57"/>
      <c r="I56" s="260"/>
      <c r="J56" s="261"/>
      <c r="K56" s="60"/>
      <c r="L56" s="61"/>
      <c r="M56" s="58"/>
      <c r="N56" s="59"/>
      <c r="O56" s="60"/>
      <c r="P56" s="61"/>
      <c r="Q56" s="58"/>
      <c r="R56" s="59"/>
      <c r="S56" s="60"/>
      <c r="T56" s="61"/>
      <c r="U56" s="58"/>
      <c r="V56" s="59"/>
      <c r="W56" s="60"/>
      <c r="X56" s="61"/>
      <c r="Y56" s="262"/>
      <c r="Z56" s="333">
        <f t="shared" si="6"/>
        <v>0</v>
      </c>
      <c r="AA56" s="264">
        <f t="shared" si="6"/>
        <v>0</v>
      </c>
      <c r="AB56" s="265">
        <f t="shared" si="6"/>
        <v>0</v>
      </c>
      <c r="AC56" s="334">
        <f t="shared" si="6"/>
        <v>0</v>
      </c>
      <c r="AD56" s="173"/>
      <c r="AE56" s="237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3">
    <mergeCell ref="J38:M38"/>
    <mergeCell ref="F10:I10"/>
    <mergeCell ref="J10:M10"/>
    <mergeCell ref="D3:F3"/>
    <mergeCell ref="Z10:AC10"/>
    <mergeCell ref="N38:Q38"/>
    <mergeCell ref="R38:U38"/>
    <mergeCell ref="V38:Y38"/>
    <mergeCell ref="Z38:AC38"/>
    <mergeCell ref="N10:Q10"/>
    <mergeCell ref="R10:U10"/>
    <mergeCell ref="V10:Y10"/>
    <mergeCell ref="F38:I38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22.8515625" style="1" customWidth="1"/>
    <col min="3" max="3" width="0.289062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140625" style="1" customWidth="1"/>
    <col min="32" max="16384" width="9.140625" style="1" customWidth="1"/>
  </cols>
  <sheetData>
    <row r="1" spans="1:30" ht="15.75">
      <c r="A1" s="63" t="str">
        <f>programa!A1</f>
        <v>2009 m. LIETUVOS BOULDERINGO TAURĖ. 6 Etapas - LUK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 customHeight="1">
      <c r="A3" s="9"/>
      <c r="B3" s="179" t="s">
        <v>20</v>
      </c>
      <c r="C3" s="513"/>
      <c r="D3" s="782">
        <f>programa!A2</f>
        <v>40166.841678240744</v>
      </c>
      <c r="E3" s="783"/>
      <c r="F3" s="784"/>
      <c r="G3" s="309"/>
      <c r="H3" s="30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</row>
    <row r="4" spans="1:30" ht="12">
      <c r="A4" s="9"/>
      <c r="B4" s="181" t="s">
        <v>21</v>
      </c>
      <c r="C4" s="514"/>
      <c r="D4" s="514" t="s">
        <v>110</v>
      </c>
      <c r="E4" s="520"/>
      <c r="F4" s="515"/>
      <c r="G4" s="182"/>
      <c r="H4" s="18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</row>
    <row r="5" spans="1:30" ht="12">
      <c r="A5" s="9"/>
      <c r="B5" s="181" t="s">
        <v>22</v>
      </c>
      <c r="C5" s="516"/>
      <c r="D5" s="516" t="s">
        <v>276</v>
      </c>
      <c r="E5" s="520"/>
      <c r="F5" s="517"/>
      <c r="G5" s="310"/>
      <c r="H5" s="310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</row>
    <row r="6" spans="1:30" ht="12">
      <c r="A6" s="9"/>
      <c r="B6" s="181" t="s">
        <v>23</v>
      </c>
      <c r="C6" s="336"/>
      <c r="D6" s="516" t="s">
        <v>116</v>
      </c>
      <c r="E6" s="520"/>
      <c r="F6" s="517"/>
      <c r="G6" s="311"/>
      <c r="H6" s="3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</row>
    <row r="7" spans="1:30" ht="13.5" customHeight="1" thickBot="1">
      <c r="A7" s="9"/>
      <c r="B7" s="184" t="s">
        <v>24</v>
      </c>
      <c r="C7" s="335"/>
      <c r="D7" s="518" t="s">
        <v>154</v>
      </c>
      <c r="E7" s="521"/>
      <c r="F7" s="519"/>
      <c r="G7" s="312"/>
      <c r="H7" s="31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</row>
    <row r="8" spans="1:30" ht="13.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</row>
    <row r="9" spans="1:33" ht="13.5" customHeight="1" thickBot="1">
      <c r="A9" s="9"/>
      <c r="B9" s="17"/>
      <c r="C9" s="17"/>
      <c r="D9" s="17"/>
      <c r="E9" s="17"/>
      <c r="F9" s="18" t="s">
        <v>28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G9" s="2"/>
    </row>
    <row r="10" spans="1:33" ht="13.5" customHeight="1" thickBot="1">
      <c r="A10" s="9"/>
      <c r="B10" s="186" t="str">
        <f>CONCATENATE($C$4," pogrupis")</f>
        <v> pogrupis</v>
      </c>
      <c r="C10" s="62"/>
      <c r="D10" s="62"/>
      <c r="E10" s="9"/>
      <c r="F10" s="802" t="s">
        <v>7</v>
      </c>
      <c r="G10" s="803"/>
      <c r="H10" s="803"/>
      <c r="I10" s="804"/>
      <c r="J10" s="799" t="s">
        <v>8</v>
      </c>
      <c r="K10" s="800"/>
      <c r="L10" s="800"/>
      <c r="M10" s="801"/>
      <c r="N10" s="799" t="s">
        <v>9</v>
      </c>
      <c r="O10" s="800"/>
      <c r="P10" s="800"/>
      <c r="Q10" s="801"/>
      <c r="R10" s="799" t="s">
        <v>30</v>
      </c>
      <c r="S10" s="800"/>
      <c r="T10" s="800"/>
      <c r="U10" s="801"/>
      <c r="V10" s="799" t="s">
        <v>31</v>
      </c>
      <c r="W10" s="800"/>
      <c r="X10" s="800"/>
      <c r="Y10" s="801"/>
      <c r="Z10" s="795" t="s">
        <v>10</v>
      </c>
      <c r="AA10" s="792"/>
      <c r="AB10" s="792"/>
      <c r="AC10" s="794"/>
      <c r="AD10" s="20"/>
      <c r="AG10" s="2"/>
    </row>
    <row r="11" spans="1:31" ht="13.5" customHeight="1" thickBot="1">
      <c r="A11" s="313" t="s">
        <v>11</v>
      </c>
      <c r="B11" s="168" t="s">
        <v>12</v>
      </c>
      <c r="C11" s="175" t="s">
        <v>13</v>
      </c>
      <c r="D11" s="175" t="s">
        <v>71</v>
      </c>
      <c r="E11" s="169" t="s">
        <v>72</v>
      </c>
      <c r="F11" s="21" t="s">
        <v>14</v>
      </c>
      <c r="G11" s="22" t="s">
        <v>16</v>
      </c>
      <c r="H11" s="23" t="s">
        <v>15</v>
      </c>
      <c r="I11" s="24" t="s">
        <v>16</v>
      </c>
      <c r="J11" s="21" t="s">
        <v>14</v>
      </c>
      <c r="K11" s="22" t="s">
        <v>16</v>
      </c>
      <c r="L11" s="23" t="s">
        <v>15</v>
      </c>
      <c r="M11" s="24" t="s">
        <v>16</v>
      </c>
      <c r="N11" s="21" t="s">
        <v>14</v>
      </c>
      <c r="O11" s="22" t="s">
        <v>16</v>
      </c>
      <c r="P11" s="23" t="s">
        <v>15</v>
      </c>
      <c r="Q11" s="24" t="s">
        <v>16</v>
      </c>
      <c r="R11" s="21" t="s">
        <v>14</v>
      </c>
      <c r="S11" s="22" t="s">
        <v>16</v>
      </c>
      <c r="T11" s="23" t="s">
        <v>15</v>
      </c>
      <c r="U11" s="24" t="s">
        <v>16</v>
      </c>
      <c r="V11" s="21" t="s">
        <v>14</v>
      </c>
      <c r="W11" s="22" t="s">
        <v>16</v>
      </c>
      <c r="X11" s="23" t="s">
        <v>15</v>
      </c>
      <c r="Y11" s="314" t="s">
        <v>16</v>
      </c>
      <c r="Z11" s="190" t="s">
        <v>272</v>
      </c>
      <c r="AA11" s="191" t="s">
        <v>284</v>
      </c>
      <c r="AB11" s="192" t="s">
        <v>273</v>
      </c>
      <c r="AC11" s="193" t="s">
        <v>284</v>
      </c>
      <c r="AD11" s="315" t="s">
        <v>3</v>
      </c>
      <c r="AE11" s="207" t="s">
        <v>17</v>
      </c>
    </row>
    <row r="12" spans="1:31" ht="12.75">
      <c r="A12" s="316">
        <v>9</v>
      </c>
      <c r="B12" s="466" t="s">
        <v>175</v>
      </c>
      <c r="C12" s="96"/>
      <c r="D12" s="453">
        <v>1999</v>
      </c>
      <c r="E12" s="459" t="s">
        <v>75</v>
      </c>
      <c r="F12" s="441">
        <v>1</v>
      </c>
      <c r="G12" s="442">
        <v>1</v>
      </c>
      <c r="H12" s="380">
        <v>1</v>
      </c>
      <c r="I12" s="443">
        <v>1</v>
      </c>
      <c r="J12" s="165">
        <v>1</v>
      </c>
      <c r="K12" s="26">
        <v>1</v>
      </c>
      <c r="L12" s="27">
        <v>1</v>
      </c>
      <c r="M12" s="28">
        <v>1</v>
      </c>
      <c r="N12" s="25">
        <v>1</v>
      </c>
      <c r="O12" s="26">
        <v>1</v>
      </c>
      <c r="P12" s="27">
        <v>1</v>
      </c>
      <c r="Q12" s="28">
        <v>1</v>
      </c>
      <c r="R12" s="25">
        <v>1</v>
      </c>
      <c r="S12" s="26">
        <v>2</v>
      </c>
      <c r="T12" s="27">
        <v>1</v>
      </c>
      <c r="U12" s="28">
        <v>2</v>
      </c>
      <c r="V12" s="25">
        <v>1</v>
      </c>
      <c r="W12" s="26">
        <v>4</v>
      </c>
      <c r="X12" s="27">
        <v>1</v>
      </c>
      <c r="Y12" s="209">
        <v>3</v>
      </c>
      <c r="Z12" s="317">
        <f aca="true" t="shared" si="0" ref="Z12:Z22">F12+J12+N12+R12+V12</f>
        <v>5</v>
      </c>
      <c r="AA12" s="5">
        <f aca="true" t="shared" si="1" ref="AA12:AA22">G12+K12+O12+S12+W12</f>
        <v>9</v>
      </c>
      <c r="AB12" s="6">
        <f aca="true" t="shared" si="2" ref="AB12:AB22">H12+L12+P12+T12+X12</f>
        <v>5</v>
      </c>
      <c r="AC12" s="318">
        <f aca="true" t="shared" si="3" ref="AC12:AC22">I12+M12+Q12+U12+Y12</f>
        <v>8</v>
      </c>
      <c r="AD12" s="170" t="s">
        <v>102</v>
      </c>
      <c r="AE12" s="220">
        <v>100</v>
      </c>
    </row>
    <row r="13" spans="1:31" ht="12.75">
      <c r="A13" s="227">
        <v>2</v>
      </c>
      <c r="B13" s="463" t="s">
        <v>198</v>
      </c>
      <c r="C13" s="343"/>
      <c r="D13" s="464">
        <v>2000</v>
      </c>
      <c r="E13" s="456" t="s">
        <v>76</v>
      </c>
      <c r="F13" s="163">
        <v>1</v>
      </c>
      <c r="G13" s="355">
        <v>2</v>
      </c>
      <c r="H13" s="32">
        <v>1</v>
      </c>
      <c r="I13" s="224">
        <v>2</v>
      </c>
      <c r="J13" s="166">
        <v>1</v>
      </c>
      <c r="K13" s="31">
        <v>1</v>
      </c>
      <c r="L13" s="32">
        <v>1</v>
      </c>
      <c r="M13" s="33">
        <v>1</v>
      </c>
      <c r="N13" s="30">
        <v>1</v>
      </c>
      <c r="O13" s="31">
        <v>1</v>
      </c>
      <c r="P13" s="32">
        <v>1</v>
      </c>
      <c r="Q13" s="33">
        <v>1</v>
      </c>
      <c r="R13" s="30">
        <v>1</v>
      </c>
      <c r="S13" s="31">
        <v>1</v>
      </c>
      <c r="T13" s="32">
        <v>1</v>
      </c>
      <c r="U13" s="33">
        <v>1</v>
      </c>
      <c r="V13" s="30"/>
      <c r="W13" s="31"/>
      <c r="X13" s="32">
        <v>1</v>
      </c>
      <c r="Y13" s="225">
        <v>1</v>
      </c>
      <c r="Z13" s="317">
        <f t="shared" si="0"/>
        <v>4</v>
      </c>
      <c r="AA13" s="5">
        <f t="shared" si="1"/>
        <v>5</v>
      </c>
      <c r="AB13" s="6">
        <f t="shared" si="2"/>
        <v>5</v>
      </c>
      <c r="AC13" s="318">
        <f t="shared" si="3"/>
        <v>6</v>
      </c>
      <c r="AD13" s="170" t="s">
        <v>103</v>
      </c>
      <c r="AE13" s="237">
        <v>89</v>
      </c>
    </row>
    <row r="14" spans="1:31" s="634" customFormat="1" ht="12.75">
      <c r="A14" s="622">
        <v>6</v>
      </c>
      <c r="B14" s="746" t="s">
        <v>192</v>
      </c>
      <c r="C14" s="619"/>
      <c r="D14" s="747">
        <v>2000</v>
      </c>
      <c r="E14" s="748" t="s">
        <v>235</v>
      </c>
      <c r="F14" s="749"/>
      <c r="G14" s="714"/>
      <c r="H14" s="715">
        <v>1</v>
      </c>
      <c r="I14" s="716">
        <v>2</v>
      </c>
      <c r="J14" s="717">
        <v>1</v>
      </c>
      <c r="K14" s="718">
        <v>1</v>
      </c>
      <c r="L14" s="715">
        <v>1</v>
      </c>
      <c r="M14" s="719">
        <v>1</v>
      </c>
      <c r="N14" s="720">
        <v>1</v>
      </c>
      <c r="O14" s="718">
        <v>1</v>
      </c>
      <c r="P14" s="715">
        <v>1</v>
      </c>
      <c r="Q14" s="719">
        <v>1</v>
      </c>
      <c r="R14" s="720">
        <v>1</v>
      </c>
      <c r="S14" s="718">
        <v>2</v>
      </c>
      <c r="T14" s="715">
        <v>1</v>
      </c>
      <c r="U14" s="719">
        <v>2</v>
      </c>
      <c r="V14" s="720">
        <v>1</v>
      </c>
      <c r="W14" s="718">
        <v>6</v>
      </c>
      <c r="X14" s="715">
        <v>1</v>
      </c>
      <c r="Y14" s="721">
        <v>2</v>
      </c>
      <c r="Z14" s="626">
        <f t="shared" si="0"/>
        <v>4</v>
      </c>
      <c r="AA14" s="627">
        <f t="shared" si="1"/>
        <v>10</v>
      </c>
      <c r="AB14" s="628">
        <f t="shared" si="2"/>
        <v>5</v>
      </c>
      <c r="AC14" s="629">
        <f t="shared" si="3"/>
        <v>8</v>
      </c>
      <c r="AD14" s="750" t="s">
        <v>104</v>
      </c>
      <c r="AE14" s="655"/>
    </row>
    <row r="15" spans="1:31" ht="12.75">
      <c r="A15" s="227">
        <v>4</v>
      </c>
      <c r="B15" s="466" t="s">
        <v>172</v>
      </c>
      <c r="C15" s="96"/>
      <c r="D15" s="453">
        <v>1998</v>
      </c>
      <c r="E15" s="459" t="s">
        <v>75</v>
      </c>
      <c r="F15" s="348"/>
      <c r="G15" s="355"/>
      <c r="H15" s="36">
        <v>1</v>
      </c>
      <c r="I15" s="233">
        <v>1</v>
      </c>
      <c r="J15" s="167">
        <v>1</v>
      </c>
      <c r="K15" s="31">
        <v>1</v>
      </c>
      <c r="L15" s="36">
        <v>1</v>
      </c>
      <c r="M15" s="37">
        <v>1</v>
      </c>
      <c r="N15" s="35">
        <v>1</v>
      </c>
      <c r="O15" s="31">
        <v>1</v>
      </c>
      <c r="P15" s="36">
        <v>1</v>
      </c>
      <c r="Q15" s="37">
        <v>1</v>
      </c>
      <c r="R15" s="35">
        <v>1</v>
      </c>
      <c r="S15" s="31">
        <v>1</v>
      </c>
      <c r="T15" s="36">
        <v>1</v>
      </c>
      <c r="U15" s="37">
        <v>1</v>
      </c>
      <c r="V15" s="35"/>
      <c r="W15" s="31"/>
      <c r="X15" s="36">
        <v>1</v>
      </c>
      <c r="Y15" s="234">
        <v>2</v>
      </c>
      <c r="Z15" s="317">
        <f t="shared" si="0"/>
        <v>3</v>
      </c>
      <c r="AA15" s="5">
        <f t="shared" si="1"/>
        <v>3</v>
      </c>
      <c r="AB15" s="6">
        <f t="shared" si="2"/>
        <v>5</v>
      </c>
      <c r="AC15" s="318">
        <f t="shared" si="3"/>
        <v>6</v>
      </c>
      <c r="AD15" s="170" t="s">
        <v>105</v>
      </c>
      <c r="AE15" s="220">
        <v>79</v>
      </c>
    </row>
    <row r="16" spans="1:31" ht="12.75">
      <c r="A16" s="248">
        <v>7</v>
      </c>
      <c r="B16" s="466" t="s">
        <v>176</v>
      </c>
      <c r="C16" s="153"/>
      <c r="D16" s="453">
        <v>1998</v>
      </c>
      <c r="E16" s="459" t="s">
        <v>75</v>
      </c>
      <c r="F16" s="163"/>
      <c r="G16" s="356"/>
      <c r="H16" s="32">
        <v>1</v>
      </c>
      <c r="I16" s="224">
        <v>1</v>
      </c>
      <c r="J16" s="166">
        <v>1</v>
      </c>
      <c r="K16" s="39">
        <v>1</v>
      </c>
      <c r="L16" s="32">
        <v>1</v>
      </c>
      <c r="M16" s="33">
        <v>1</v>
      </c>
      <c r="N16" s="30">
        <v>1</v>
      </c>
      <c r="O16" s="39">
        <v>1</v>
      </c>
      <c r="P16" s="32">
        <v>1</v>
      </c>
      <c r="Q16" s="33">
        <v>1</v>
      </c>
      <c r="R16" s="30">
        <v>1</v>
      </c>
      <c r="S16" s="39">
        <v>1</v>
      </c>
      <c r="T16" s="32">
        <v>1</v>
      </c>
      <c r="U16" s="33">
        <v>1</v>
      </c>
      <c r="V16" s="30"/>
      <c r="W16" s="39"/>
      <c r="X16" s="32"/>
      <c r="Y16" s="225"/>
      <c r="Z16" s="317">
        <f t="shared" si="0"/>
        <v>3</v>
      </c>
      <c r="AA16" s="5">
        <f t="shared" si="1"/>
        <v>3</v>
      </c>
      <c r="AB16" s="6">
        <f t="shared" si="2"/>
        <v>4</v>
      </c>
      <c r="AC16" s="318">
        <f t="shared" si="3"/>
        <v>4</v>
      </c>
      <c r="AD16" s="322" t="s">
        <v>106</v>
      </c>
      <c r="AE16" s="236">
        <v>71</v>
      </c>
    </row>
    <row r="17" spans="1:31" s="616" customFormat="1" ht="12.75">
      <c r="A17" s="604">
        <v>1</v>
      </c>
      <c r="B17" s="600" t="s">
        <v>212</v>
      </c>
      <c r="C17" s="674"/>
      <c r="D17" s="751">
        <v>1999</v>
      </c>
      <c r="E17" s="600"/>
      <c r="F17" s="752">
        <v>1</v>
      </c>
      <c r="G17" s="705">
        <v>1</v>
      </c>
      <c r="H17" s="688">
        <v>1</v>
      </c>
      <c r="I17" s="685">
        <v>1</v>
      </c>
      <c r="J17" s="686">
        <v>1</v>
      </c>
      <c r="K17" s="687">
        <v>1</v>
      </c>
      <c r="L17" s="688">
        <v>1</v>
      </c>
      <c r="M17" s="728">
        <v>1</v>
      </c>
      <c r="N17" s="708"/>
      <c r="O17" s="663"/>
      <c r="P17" s="664"/>
      <c r="Q17" s="707"/>
      <c r="R17" s="727">
        <v>1</v>
      </c>
      <c r="S17" s="687">
        <v>2</v>
      </c>
      <c r="T17" s="688">
        <v>1</v>
      </c>
      <c r="U17" s="728">
        <v>2</v>
      </c>
      <c r="V17" s="727"/>
      <c r="W17" s="687"/>
      <c r="X17" s="688">
        <v>1</v>
      </c>
      <c r="Y17" s="689">
        <v>1</v>
      </c>
      <c r="Z17" s="608">
        <f t="shared" si="0"/>
        <v>3</v>
      </c>
      <c r="AA17" s="609">
        <f t="shared" si="1"/>
        <v>4</v>
      </c>
      <c r="AB17" s="610">
        <f t="shared" si="2"/>
        <v>4</v>
      </c>
      <c r="AC17" s="611">
        <f t="shared" si="3"/>
        <v>5</v>
      </c>
      <c r="AD17" s="710" t="s">
        <v>107</v>
      </c>
      <c r="AE17" s="648"/>
    </row>
    <row r="18" spans="1:31" ht="12.75">
      <c r="A18" s="248">
        <v>3</v>
      </c>
      <c r="B18" s="466" t="s">
        <v>173</v>
      </c>
      <c r="C18" s="96"/>
      <c r="D18" s="453">
        <v>1998</v>
      </c>
      <c r="E18" s="459" t="s">
        <v>75</v>
      </c>
      <c r="F18" s="580"/>
      <c r="G18" s="355"/>
      <c r="H18" s="36"/>
      <c r="I18" s="233"/>
      <c r="J18" s="167">
        <v>1</v>
      </c>
      <c r="K18" s="31">
        <v>1</v>
      </c>
      <c r="L18" s="36">
        <v>1</v>
      </c>
      <c r="M18" s="37">
        <v>1</v>
      </c>
      <c r="N18" s="30">
        <v>1</v>
      </c>
      <c r="O18" s="39">
        <v>1</v>
      </c>
      <c r="P18" s="32">
        <v>1</v>
      </c>
      <c r="Q18" s="33">
        <v>1</v>
      </c>
      <c r="R18" s="35">
        <v>1</v>
      </c>
      <c r="S18" s="31">
        <v>2</v>
      </c>
      <c r="T18" s="36">
        <v>1</v>
      </c>
      <c r="U18" s="37">
        <v>2</v>
      </c>
      <c r="V18" s="35"/>
      <c r="W18" s="31"/>
      <c r="X18" s="36"/>
      <c r="Y18" s="234"/>
      <c r="Z18" s="317">
        <f t="shared" si="0"/>
        <v>3</v>
      </c>
      <c r="AA18" s="5">
        <f t="shared" si="1"/>
        <v>4</v>
      </c>
      <c r="AB18" s="6">
        <f t="shared" si="2"/>
        <v>3</v>
      </c>
      <c r="AC18" s="318">
        <f t="shared" si="3"/>
        <v>4</v>
      </c>
      <c r="AD18" s="322" t="s">
        <v>108</v>
      </c>
      <c r="AE18" s="347">
        <v>63</v>
      </c>
    </row>
    <row r="19" spans="1:31" s="616" customFormat="1" ht="12.75">
      <c r="A19" s="604">
        <v>5</v>
      </c>
      <c r="B19" s="753" t="s">
        <v>190</v>
      </c>
      <c r="C19" s="601"/>
      <c r="D19" s="754">
        <v>1999</v>
      </c>
      <c r="E19" s="755" t="s">
        <v>235</v>
      </c>
      <c r="F19" s="756"/>
      <c r="G19" s="757"/>
      <c r="H19" s="688">
        <v>1</v>
      </c>
      <c r="I19" s="685">
        <v>1</v>
      </c>
      <c r="J19" s="686">
        <v>1</v>
      </c>
      <c r="K19" s="687">
        <v>2</v>
      </c>
      <c r="L19" s="688">
        <v>1</v>
      </c>
      <c r="M19" s="728">
        <v>1</v>
      </c>
      <c r="N19" s="708">
        <v>1</v>
      </c>
      <c r="O19" s="663">
        <v>1</v>
      </c>
      <c r="P19" s="664">
        <v>1</v>
      </c>
      <c r="Q19" s="707">
        <v>1</v>
      </c>
      <c r="R19" s="727">
        <v>1</v>
      </c>
      <c r="S19" s="687">
        <v>3</v>
      </c>
      <c r="T19" s="688">
        <v>1</v>
      </c>
      <c r="U19" s="728">
        <v>2</v>
      </c>
      <c r="V19" s="727"/>
      <c r="W19" s="687"/>
      <c r="X19" s="688"/>
      <c r="Y19" s="689"/>
      <c r="Z19" s="608">
        <f t="shared" si="0"/>
        <v>3</v>
      </c>
      <c r="AA19" s="609">
        <f t="shared" si="1"/>
        <v>6</v>
      </c>
      <c r="AB19" s="610">
        <f t="shared" si="2"/>
        <v>4</v>
      </c>
      <c r="AC19" s="611">
        <f t="shared" si="3"/>
        <v>5</v>
      </c>
      <c r="AD19" s="710" t="s">
        <v>109</v>
      </c>
      <c r="AE19" s="648"/>
    </row>
    <row r="20" spans="1:31" ht="12.75">
      <c r="A20" s="227">
        <v>8</v>
      </c>
      <c r="B20" s="458" t="s">
        <v>138</v>
      </c>
      <c r="C20" s="96"/>
      <c r="D20" s="453">
        <v>1998</v>
      </c>
      <c r="E20" s="459" t="s">
        <v>77</v>
      </c>
      <c r="F20" s="235"/>
      <c r="G20" s="31"/>
      <c r="H20" s="32"/>
      <c r="I20" s="224"/>
      <c r="J20" s="167"/>
      <c r="K20" s="31"/>
      <c r="L20" s="36">
        <v>1</v>
      </c>
      <c r="M20" s="37">
        <v>1</v>
      </c>
      <c r="N20" s="30">
        <v>1</v>
      </c>
      <c r="O20" s="39">
        <v>1</v>
      </c>
      <c r="P20" s="32">
        <v>1</v>
      </c>
      <c r="Q20" s="33">
        <v>1</v>
      </c>
      <c r="R20" s="30"/>
      <c r="S20" s="31"/>
      <c r="T20" s="32">
        <v>1</v>
      </c>
      <c r="U20" s="33">
        <v>1</v>
      </c>
      <c r="V20" s="30"/>
      <c r="W20" s="31"/>
      <c r="X20" s="32"/>
      <c r="Y20" s="225"/>
      <c r="Z20" s="317">
        <f t="shared" si="0"/>
        <v>1</v>
      </c>
      <c r="AA20" s="5">
        <f t="shared" si="1"/>
        <v>1</v>
      </c>
      <c r="AB20" s="6">
        <f t="shared" si="2"/>
        <v>3</v>
      </c>
      <c r="AC20" s="318">
        <f t="shared" si="3"/>
        <v>3</v>
      </c>
      <c r="AD20" s="322" t="s">
        <v>117</v>
      </c>
      <c r="AE20" s="236">
        <v>56</v>
      </c>
    </row>
    <row r="21" spans="1:31" ht="12.75">
      <c r="A21" s="227">
        <v>10</v>
      </c>
      <c r="B21" s="458" t="s">
        <v>140</v>
      </c>
      <c r="C21" s="96"/>
      <c r="D21" s="453">
        <v>1999</v>
      </c>
      <c r="E21" s="459" t="s">
        <v>77</v>
      </c>
      <c r="F21" s="235"/>
      <c r="G21" s="31"/>
      <c r="H21" s="36"/>
      <c r="I21" s="233"/>
      <c r="J21" s="167"/>
      <c r="K21" s="31"/>
      <c r="L21" s="36"/>
      <c r="M21" s="37"/>
      <c r="N21" s="30"/>
      <c r="O21" s="39"/>
      <c r="P21" s="32">
        <v>1</v>
      </c>
      <c r="Q21" s="33">
        <v>3</v>
      </c>
      <c r="R21" s="35"/>
      <c r="S21" s="31"/>
      <c r="T21" s="36"/>
      <c r="U21" s="37"/>
      <c r="V21" s="35"/>
      <c r="W21" s="31"/>
      <c r="X21" s="36"/>
      <c r="Y21" s="234"/>
      <c r="Z21" s="317">
        <f t="shared" si="0"/>
        <v>0</v>
      </c>
      <c r="AA21" s="5">
        <f t="shared" si="1"/>
        <v>0</v>
      </c>
      <c r="AB21" s="6">
        <f t="shared" si="2"/>
        <v>1</v>
      </c>
      <c r="AC21" s="318">
        <f t="shared" si="3"/>
        <v>3</v>
      </c>
      <c r="AD21" s="170" t="s">
        <v>121</v>
      </c>
      <c r="AE21" s="237">
        <v>50</v>
      </c>
    </row>
    <row r="22" spans="1:31" ht="12.75">
      <c r="A22" s="248">
        <v>11</v>
      </c>
      <c r="B22" s="458" t="s">
        <v>137</v>
      </c>
      <c r="C22" s="96"/>
      <c r="D22" s="453">
        <v>1999</v>
      </c>
      <c r="E22" s="459" t="s">
        <v>77</v>
      </c>
      <c r="F22" s="235"/>
      <c r="G22" s="31"/>
      <c r="H22" s="36"/>
      <c r="I22" s="233"/>
      <c r="J22" s="167"/>
      <c r="K22" s="31"/>
      <c r="L22" s="36"/>
      <c r="M22" s="37"/>
      <c r="N22" s="35"/>
      <c r="O22" s="31"/>
      <c r="P22" s="36"/>
      <c r="Q22" s="37"/>
      <c r="R22" s="35"/>
      <c r="S22" s="31"/>
      <c r="T22" s="36"/>
      <c r="U22" s="37"/>
      <c r="V22" s="35"/>
      <c r="W22" s="31"/>
      <c r="X22" s="36"/>
      <c r="Y22" s="234"/>
      <c r="Z22" s="317">
        <f t="shared" si="0"/>
        <v>0</v>
      </c>
      <c r="AA22" s="5">
        <f t="shared" si="1"/>
        <v>0</v>
      </c>
      <c r="AB22" s="6">
        <f t="shared" si="2"/>
        <v>0</v>
      </c>
      <c r="AC22" s="318">
        <f t="shared" si="3"/>
        <v>0</v>
      </c>
      <c r="AD22" s="322" t="s">
        <v>122</v>
      </c>
      <c r="AE22" s="237">
        <v>44</v>
      </c>
    </row>
    <row r="23" spans="1:31" ht="12.75">
      <c r="A23" s="227">
        <v>12</v>
      </c>
      <c r="B23" s="153"/>
      <c r="C23" s="153"/>
      <c r="D23" s="153"/>
      <c r="E23" s="320"/>
      <c r="F23" s="238"/>
      <c r="G23" s="39"/>
      <c r="H23" s="32"/>
      <c r="I23" s="224"/>
      <c r="J23" s="166"/>
      <c r="K23" s="39"/>
      <c r="L23" s="32"/>
      <c r="M23" s="33"/>
      <c r="N23" s="30"/>
      <c r="O23" s="39"/>
      <c r="P23" s="32"/>
      <c r="Q23" s="33"/>
      <c r="R23" s="30"/>
      <c r="S23" s="39"/>
      <c r="T23" s="32"/>
      <c r="U23" s="33"/>
      <c r="V23" s="30"/>
      <c r="W23" s="39"/>
      <c r="X23" s="32"/>
      <c r="Y23" s="225"/>
      <c r="Z23" s="317"/>
      <c r="AA23" s="5"/>
      <c r="AB23" s="6"/>
      <c r="AC23" s="318"/>
      <c r="AD23" s="170"/>
      <c r="AE23" s="236"/>
    </row>
    <row r="24" spans="1:31" ht="12.75">
      <c r="A24" s="248">
        <v>13</v>
      </c>
      <c r="B24" s="153"/>
      <c r="C24" s="153"/>
      <c r="D24" s="153"/>
      <c r="E24" s="320"/>
      <c r="F24" s="235"/>
      <c r="G24" s="31"/>
      <c r="H24" s="36"/>
      <c r="I24" s="233"/>
      <c r="J24" s="167"/>
      <c r="K24" s="31"/>
      <c r="L24" s="36"/>
      <c r="M24" s="37"/>
      <c r="N24" s="35"/>
      <c r="O24" s="31"/>
      <c r="P24" s="36"/>
      <c r="Q24" s="37"/>
      <c r="R24" s="35"/>
      <c r="S24" s="31"/>
      <c r="T24" s="36"/>
      <c r="U24" s="37"/>
      <c r="V24" s="35"/>
      <c r="W24" s="31"/>
      <c r="X24" s="36"/>
      <c r="Y24" s="234"/>
      <c r="Z24" s="317"/>
      <c r="AA24" s="5"/>
      <c r="AB24" s="6"/>
      <c r="AC24" s="318"/>
      <c r="AD24" s="322"/>
      <c r="AE24" s="236"/>
    </row>
    <row r="25" spans="1:31" ht="12.75">
      <c r="A25" s="227">
        <v>14</v>
      </c>
      <c r="B25" s="153"/>
      <c r="C25" s="153"/>
      <c r="D25" s="153"/>
      <c r="E25" s="320"/>
      <c r="F25" s="444"/>
      <c r="G25" s="41"/>
      <c r="H25" s="42"/>
      <c r="I25" s="233"/>
      <c r="J25" s="167"/>
      <c r="K25" s="31"/>
      <c r="L25" s="36"/>
      <c r="M25" s="37"/>
      <c r="N25" s="35"/>
      <c r="O25" s="31"/>
      <c r="P25" s="36"/>
      <c r="Q25" s="37"/>
      <c r="R25" s="35"/>
      <c r="S25" s="31"/>
      <c r="T25" s="36"/>
      <c r="U25" s="37"/>
      <c r="V25" s="35"/>
      <c r="W25" s="31"/>
      <c r="X25" s="36"/>
      <c r="Y25" s="234"/>
      <c r="Z25" s="317"/>
      <c r="AA25" s="5"/>
      <c r="AB25" s="6"/>
      <c r="AC25" s="318"/>
      <c r="AD25" s="323"/>
      <c r="AE25" s="236"/>
    </row>
    <row r="26" spans="1:31" ht="12.75">
      <c r="A26" s="248">
        <v>15</v>
      </c>
      <c r="B26" s="153"/>
      <c r="C26" s="153"/>
      <c r="D26" s="153"/>
      <c r="E26" s="320"/>
      <c r="F26" s="444"/>
      <c r="G26" s="41"/>
      <c r="H26" s="42"/>
      <c r="I26" s="233"/>
      <c r="J26" s="167"/>
      <c r="K26" s="31"/>
      <c r="L26" s="36"/>
      <c r="M26" s="37"/>
      <c r="N26" s="35"/>
      <c r="O26" s="31"/>
      <c r="P26" s="36"/>
      <c r="Q26" s="37"/>
      <c r="R26" s="35"/>
      <c r="S26" s="31"/>
      <c r="T26" s="36"/>
      <c r="U26" s="37"/>
      <c r="V26" s="35"/>
      <c r="W26" s="31"/>
      <c r="X26" s="36"/>
      <c r="Y26" s="234"/>
      <c r="Z26" s="317"/>
      <c r="AA26" s="5"/>
      <c r="AB26" s="6"/>
      <c r="AC26" s="318"/>
      <c r="AD26" s="170"/>
      <c r="AE26" s="236"/>
    </row>
    <row r="27" spans="1:31" ht="12.75">
      <c r="A27" s="227">
        <v>16</v>
      </c>
      <c r="B27" s="153"/>
      <c r="C27" s="153"/>
      <c r="D27" s="153"/>
      <c r="E27" s="320"/>
      <c r="F27" s="238"/>
      <c r="G27" s="31"/>
      <c r="H27" s="32"/>
      <c r="I27" s="224"/>
      <c r="J27" s="166"/>
      <c r="K27" s="31"/>
      <c r="L27" s="32"/>
      <c r="M27" s="33"/>
      <c r="N27" s="30"/>
      <c r="O27" s="31"/>
      <c r="P27" s="32"/>
      <c r="Q27" s="33"/>
      <c r="R27" s="30"/>
      <c r="S27" s="31"/>
      <c r="T27" s="32"/>
      <c r="U27" s="33"/>
      <c r="V27" s="30"/>
      <c r="W27" s="31"/>
      <c r="X27" s="32"/>
      <c r="Y27" s="225"/>
      <c r="Z27" s="317"/>
      <c r="AA27" s="5"/>
      <c r="AB27" s="6"/>
      <c r="AC27" s="318"/>
      <c r="AD27" s="319"/>
      <c r="AE27" s="237"/>
    </row>
    <row r="28" spans="1:31" ht="12.75">
      <c r="A28" s="248">
        <v>17</v>
      </c>
      <c r="B28" s="153"/>
      <c r="C28" s="153"/>
      <c r="D28" s="153"/>
      <c r="E28" s="320"/>
      <c r="F28" s="235"/>
      <c r="G28" s="31"/>
      <c r="H28" s="36"/>
      <c r="I28" s="233"/>
      <c r="J28" s="167"/>
      <c r="K28" s="31"/>
      <c r="L28" s="36"/>
      <c r="M28" s="37"/>
      <c r="N28" s="35"/>
      <c r="O28" s="31"/>
      <c r="P28" s="36"/>
      <c r="Q28" s="37"/>
      <c r="R28" s="35"/>
      <c r="S28" s="31"/>
      <c r="T28" s="36"/>
      <c r="U28" s="37"/>
      <c r="V28" s="35"/>
      <c r="W28" s="31"/>
      <c r="X28" s="36"/>
      <c r="Y28" s="234"/>
      <c r="Z28" s="317"/>
      <c r="AA28" s="5"/>
      <c r="AB28" s="6"/>
      <c r="AC28" s="318"/>
      <c r="AD28" s="321"/>
      <c r="AE28" s="237"/>
    </row>
    <row r="29" spans="1:31" ht="12.75">
      <c r="A29" s="227">
        <v>18</v>
      </c>
      <c r="B29" s="153"/>
      <c r="C29" s="153"/>
      <c r="D29" s="153"/>
      <c r="E29" s="320"/>
      <c r="F29" s="235"/>
      <c r="G29" s="31"/>
      <c r="H29" s="36"/>
      <c r="I29" s="233"/>
      <c r="J29" s="167"/>
      <c r="K29" s="31"/>
      <c r="L29" s="36"/>
      <c r="M29" s="37"/>
      <c r="N29" s="35"/>
      <c r="O29" s="31"/>
      <c r="P29" s="36"/>
      <c r="Q29" s="37"/>
      <c r="R29" s="35"/>
      <c r="S29" s="31"/>
      <c r="T29" s="36"/>
      <c r="U29" s="37"/>
      <c r="V29" s="35"/>
      <c r="W29" s="31"/>
      <c r="X29" s="36"/>
      <c r="Y29" s="234"/>
      <c r="Z29" s="317"/>
      <c r="AA29" s="5"/>
      <c r="AB29" s="6"/>
      <c r="AC29" s="318"/>
      <c r="AD29" s="170"/>
      <c r="AE29" s="236"/>
    </row>
    <row r="30" spans="1:31" ht="12.75">
      <c r="A30" s="248">
        <v>19</v>
      </c>
      <c r="B30" s="153"/>
      <c r="C30" s="153"/>
      <c r="D30" s="153"/>
      <c r="E30" s="320"/>
      <c r="F30" s="238"/>
      <c r="G30" s="39"/>
      <c r="H30" s="32"/>
      <c r="I30" s="224"/>
      <c r="J30" s="166"/>
      <c r="K30" s="39"/>
      <c r="L30" s="32"/>
      <c r="M30" s="33"/>
      <c r="N30" s="30"/>
      <c r="O30" s="39"/>
      <c r="P30" s="32"/>
      <c r="Q30" s="33"/>
      <c r="R30" s="30"/>
      <c r="S30" s="39"/>
      <c r="T30" s="32"/>
      <c r="U30" s="33"/>
      <c r="V30" s="30"/>
      <c r="W30" s="39"/>
      <c r="X30" s="32"/>
      <c r="Y30" s="225"/>
      <c r="Z30" s="317"/>
      <c r="AA30" s="5"/>
      <c r="AB30" s="6"/>
      <c r="AC30" s="318"/>
      <c r="AD30" s="170"/>
      <c r="AE30" s="236"/>
    </row>
    <row r="31" spans="1:31" ht="12.75">
      <c r="A31" s="227">
        <v>20</v>
      </c>
      <c r="B31" s="153"/>
      <c r="C31" s="153"/>
      <c r="D31" s="153"/>
      <c r="E31" s="320"/>
      <c r="F31" s="235"/>
      <c r="G31" s="31"/>
      <c r="H31" s="36"/>
      <c r="I31" s="233"/>
      <c r="J31" s="167"/>
      <c r="K31" s="31"/>
      <c r="L31" s="36"/>
      <c r="M31" s="37"/>
      <c r="N31" s="35"/>
      <c r="O31" s="31"/>
      <c r="P31" s="36"/>
      <c r="Q31" s="37"/>
      <c r="R31" s="35"/>
      <c r="S31" s="31"/>
      <c r="T31" s="36"/>
      <c r="U31" s="37"/>
      <c r="V31" s="35"/>
      <c r="W31" s="31"/>
      <c r="X31" s="36"/>
      <c r="Y31" s="234"/>
      <c r="Z31" s="317"/>
      <c r="AA31" s="5"/>
      <c r="AB31" s="6"/>
      <c r="AC31" s="318"/>
      <c r="AD31" s="322"/>
      <c r="AE31" s="244"/>
    </row>
    <row r="32" spans="1:31" ht="12.75">
      <c r="A32" s="248">
        <v>21</v>
      </c>
      <c r="B32" s="153"/>
      <c r="C32" s="153"/>
      <c r="D32" s="153"/>
      <c r="E32" s="320"/>
      <c r="F32" s="444"/>
      <c r="G32" s="41"/>
      <c r="H32" s="42"/>
      <c r="I32" s="233"/>
      <c r="J32" s="167"/>
      <c r="K32" s="31"/>
      <c r="L32" s="36"/>
      <c r="M32" s="37"/>
      <c r="N32" s="35"/>
      <c r="O32" s="31"/>
      <c r="P32" s="36"/>
      <c r="Q32" s="37"/>
      <c r="R32" s="35"/>
      <c r="S32" s="31"/>
      <c r="T32" s="36"/>
      <c r="U32" s="37"/>
      <c r="V32" s="35"/>
      <c r="W32" s="31"/>
      <c r="X32" s="36"/>
      <c r="Y32" s="234"/>
      <c r="Z32" s="317"/>
      <c r="AA32" s="5"/>
      <c r="AB32" s="6"/>
      <c r="AC32" s="318"/>
      <c r="AD32" s="323"/>
      <c r="AE32" s="255"/>
    </row>
    <row r="33" spans="1:31" ht="12.75">
      <c r="A33" s="227">
        <v>22</v>
      </c>
      <c r="B33" s="153"/>
      <c r="C33" s="153"/>
      <c r="D33" s="153"/>
      <c r="E33" s="320"/>
      <c r="F33" s="444"/>
      <c r="G33" s="41"/>
      <c r="H33" s="42"/>
      <c r="I33" s="233"/>
      <c r="J33" s="167"/>
      <c r="K33" s="31"/>
      <c r="L33" s="36"/>
      <c r="M33" s="37"/>
      <c r="N33" s="35"/>
      <c r="O33" s="31"/>
      <c r="P33" s="36"/>
      <c r="Q33" s="37"/>
      <c r="R33" s="35"/>
      <c r="S33" s="31"/>
      <c r="T33" s="36"/>
      <c r="U33" s="37"/>
      <c r="V33" s="35"/>
      <c r="W33" s="31"/>
      <c r="X33" s="36"/>
      <c r="Y33" s="234"/>
      <c r="Z33" s="324"/>
      <c r="AA33" s="5"/>
      <c r="AB33" s="161"/>
      <c r="AC33" s="325"/>
      <c r="AD33" s="170"/>
      <c r="AE33" s="244"/>
    </row>
    <row r="34" spans="1:31" ht="13.5" thickBot="1">
      <c r="A34" s="299">
        <v>23</v>
      </c>
      <c r="B34" s="257"/>
      <c r="C34" s="257"/>
      <c r="D34" s="257"/>
      <c r="E34" s="326"/>
      <c r="F34" s="445"/>
      <c r="G34" s="43"/>
      <c r="H34" s="44"/>
      <c r="I34" s="385"/>
      <c r="J34" s="383"/>
      <c r="K34" s="47"/>
      <c r="L34" s="44"/>
      <c r="M34" s="45"/>
      <c r="N34" s="46"/>
      <c r="O34" s="47"/>
      <c r="P34" s="44"/>
      <c r="Q34" s="45"/>
      <c r="R34" s="46"/>
      <c r="S34" s="47"/>
      <c r="T34" s="44"/>
      <c r="U34" s="45"/>
      <c r="V34" s="46"/>
      <c r="W34" s="47"/>
      <c r="X34" s="48"/>
      <c r="Y34" s="327"/>
      <c r="Z34" s="328"/>
      <c r="AA34" s="329"/>
      <c r="AB34" s="330"/>
      <c r="AC34" s="331"/>
      <c r="AD34" s="173"/>
      <c r="AE34" s="275"/>
    </row>
    <row r="35" spans="1:3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3.5" thickBot="1">
      <c r="A37" s="9"/>
      <c r="B37" s="17"/>
      <c r="C37" s="17"/>
      <c r="D37" s="17"/>
      <c r="E37" s="17"/>
      <c r="F37" s="18" t="s">
        <v>29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</row>
    <row r="38" spans="1:30" ht="13.5" customHeight="1" thickBot="1">
      <c r="A38" s="9"/>
      <c r="B38" s="186" t="str">
        <f>CONCATENATE($C$4," pogrupis")</f>
        <v> pogrupis</v>
      </c>
      <c r="C38" s="62"/>
      <c r="D38" s="62"/>
      <c r="E38" s="49"/>
      <c r="F38" s="802" t="s">
        <v>7</v>
      </c>
      <c r="G38" s="803"/>
      <c r="H38" s="803"/>
      <c r="I38" s="804"/>
      <c r="J38" s="799" t="s">
        <v>8</v>
      </c>
      <c r="K38" s="800"/>
      <c r="L38" s="800"/>
      <c r="M38" s="801"/>
      <c r="N38" s="799" t="s">
        <v>9</v>
      </c>
      <c r="O38" s="800"/>
      <c r="P38" s="800"/>
      <c r="Q38" s="801"/>
      <c r="R38" s="799" t="s">
        <v>30</v>
      </c>
      <c r="S38" s="800"/>
      <c r="T38" s="800"/>
      <c r="U38" s="801"/>
      <c r="V38" s="799" t="s">
        <v>31</v>
      </c>
      <c r="W38" s="800"/>
      <c r="X38" s="800"/>
      <c r="Y38" s="801"/>
      <c r="Z38" s="795" t="s">
        <v>10</v>
      </c>
      <c r="AA38" s="792"/>
      <c r="AB38" s="792"/>
      <c r="AC38" s="793"/>
      <c r="AD38" s="20"/>
    </row>
    <row r="39" spans="1:31" ht="12" thickBot="1">
      <c r="A39" s="313" t="s">
        <v>11</v>
      </c>
      <c r="B39" s="168" t="s">
        <v>12</v>
      </c>
      <c r="C39" s="175" t="s">
        <v>13</v>
      </c>
      <c r="D39" s="175" t="s">
        <v>71</v>
      </c>
      <c r="E39" s="169" t="s">
        <v>72</v>
      </c>
      <c r="F39" s="21" t="s">
        <v>14</v>
      </c>
      <c r="G39" s="22" t="s">
        <v>16</v>
      </c>
      <c r="H39" s="23" t="s">
        <v>15</v>
      </c>
      <c r="I39" s="24" t="s">
        <v>16</v>
      </c>
      <c r="J39" s="21" t="s">
        <v>14</v>
      </c>
      <c r="K39" s="22" t="s">
        <v>16</v>
      </c>
      <c r="L39" s="23" t="s">
        <v>15</v>
      </c>
      <c r="M39" s="24" t="s">
        <v>16</v>
      </c>
      <c r="N39" s="21" t="s">
        <v>14</v>
      </c>
      <c r="O39" s="22" t="s">
        <v>16</v>
      </c>
      <c r="P39" s="23" t="s">
        <v>15</v>
      </c>
      <c r="Q39" s="24" t="s">
        <v>16</v>
      </c>
      <c r="R39" s="21" t="s">
        <v>14</v>
      </c>
      <c r="S39" s="22" t="s">
        <v>16</v>
      </c>
      <c r="T39" s="23" t="s">
        <v>15</v>
      </c>
      <c r="U39" s="24" t="s">
        <v>16</v>
      </c>
      <c r="V39" s="21" t="s">
        <v>14</v>
      </c>
      <c r="W39" s="22" t="s">
        <v>16</v>
      </c>
      <c r="X39" s="23" t="s">
        <v>15</v>
      </c>
      <c r="Y39" s="314" t="s">
        <v>16</v>
      </c>
      <c r="Z39" s="190" t="s">
        <v>272</v>
      </c>
      <c r="AA39" s="191" t="s">
        <v>284</v>
      </c>
      <c r="AB39" s="192" t="s">
        <v>273</v>
      </c>
      <c r="AC39" s="193" t="s">
        <v>284</v>
      </c>
      <c r="AD39" s="332" t="s">
        <v>3</v>
      </c>
      <c r="AE39" s="207" t="s">
        <v>17</v>
      </c>
    </row>
    <row r="40" spans="1:31" s="616" customFormat="1" ht="12.75">
      <c r="A40" s="730">
        <v>1</v>
      </c>
      <c r="B40" s="600" t="s">
        <v>210</v>
      </c>
      <c r="C40" s="674"/>
      <c r="D40" s="754">
        <v>1999</v>
      </c>
      <c r="E40" s="600"/>
      <c r="F40" s="732">
        <v>1</v>
      </c>
      <c r="G40" s="733">
        <v>2</v>
      </c>
      <c r="H40" s="734">
        <v>1</v>
      </c>
      <c r="I40" s="735">
        <v>2</v>
      </c>
      <c r="J40" s="706">
        <v>1</v>
      </c>
      <c r="K40" s="695">
        <v>1</v>
      </c>
      <c r="L40" s="664">
        <v>1</v>
      </c>
      <c r="M40" s="707">
        <v>1</v>
      </c>
      <c r="N40" s="708">
        <v>1</v>
      </c>
      <c r="O40" s="695">
        <v>1</v>
      </c>
      <c r="P40" s="664">
        <v>1</v>
      </c>
      <c r="Q40" s="707">
        <v>1</v>
      </c>
      <c r="R40" s="708">
        <v>1</v>
      </c>
      <c r="S40" s="695">
        <v>1</v>
      </c>
      <c r="T40" s="664">
        <v>1</v>
      </c>
      <c r="U40" s="707">
        <v>1</v>
      </c>
      <c r="V40" s="708">
        <v>1</v>
      </c>
      <c r="W40" s="695">
        <v>1</v>
      </c>
      <c r="X40" s="664">
        <v>1</v>
      </c>
      <c r="Y40" s="666">
        <v>1</v>
      </c>
      <c r="Z40" s="608">
        <f aca="true" t="shared" si="4" ref="Z40:Z49">F40+J40+N40+R40+V40</f>
        <v>5</v>
      </c>
      <c r="AA40" s="608">
        <f aca="true" t="shared" si="5" ref="AA40:AA49">G40+K40+O40+S40+W40</f>
        <v>6</v>
      </c>
      <c r="AB40" s="608">
        <f aca="true" t="shared" si="6" ref="AB40:AB49">H40+L40+P40+T40+X40</f>
        <v>5</v>
      </c>
      <c r="AC40" s="608">
        <f aca="true" t="shared" si="7" ref="AC40:AC49">I40+M40+Q40+U40+Y40</f>
        <v>6</v>
      </c>
      <c r="AD40" s="710" t="s">
        <v>102</v>
      </c>
      <c r="AE40" s="702"/>
    </row>
    <row r="41" spans="1:31" s="616" customFormat="1" ht="12.75">
      <c r="A41" s="604">
        <v>3</v>
      </c>
      <c r="B41" s="753" t="s">
        <v>188</v>
      </c>
      <c r="C41" s="674"/>
      <c r="D41" s="754">
        <v>1998</v>
      </c>
      <c r="E41" s="755" t="s">
        <v>235</v>
      </c>
      <c r="F41" s="662">
        <v>1</v>
      </c>
      <c r="G41" s="663">
        <v>3</v>
      </c>
      <c r="H41" s="664">
        <v>1</v>
      </c>
      <c r="I41" s="665">
        <v>2</v>
      </c>
      <c r="J41" s="706">
        <v>1</v>
      </c>
      <c r="K41" s="663">
        <v>1</v>
      </c>
      <c r="L41" s="664">
        <v>1</v>
      </c>
      <c r="M41" s="707">
        <v>1</v>
      </c>
      <c r="N41" s="708">
        <v>1</v>
      </c>
      <c r="O41" s="663">
        <v>1</v>
      </c>
      <c r="P41" s="664">
        <v>1</v>
      </c>
      <c r="Q41" s="707">
        <v>1</v>
      </c>
      <c r="R41" s="708">
        <v>1</v>
      </c>
      <c r="S41" s="663">
        <v>1</v>
      </c>
      <c r="T41" s="664">
        <v>1</v>
      </c>
      <c r="U41" s="707">
        <v>1</v>
      </c>
      <c r="V41" s="708">
        <v>1</v>
      </c>
      <c r="W41" s="663">
        <v>1</v>
      </c>
      <c r="X41" s="664">
        <v>1</v>
      </c>
      <c r="Y41" s="666">
        <v>1</v>
      </c>
      <c r="Z41" s="608">
        <f t="shared" si="4"/>
        <v>5</v>
      </c>
      <c r="AA41" s="608">
        <f t="shared" si="5"/>
        <v>7</v>
      </c>
      <c r="AB41" s="608">
        <f t="shared" si="6"/>
        <v>5</v>
      </c>
      <c r="AC41" s="608">
        <f t="shared" si="7"/>
        <v>6</v>
      </c>
      <c r="AD41" s="710" t="s">
        <v>103</v>
      </c>
      <c r="AE41" s="615"/>
    </row>
    <row r="42" spans="1:31" s="616" customFormat="1" ht="12.75">
      <c r="A42" s="604">
        <v>2</v>
      </c>
      <c r="B42" s="753" t="s">
        <v>187</v>
      </c>
      <c r="C42" s="601"/>
      <c r="D42" s="754">
        <v>1998</v>
      </c>
      <c r="E42" s="755" t="s">
        <v>235</v>
      </c>
      <c r="F42" s="736">
        <v>1</v>
      </c>
      <c r="G42" s="737">
        <v>4</v>
      </c>
      <c r="H42" s="738">
        <v>1</v>
      </c>
      <c r="I42" s="739">
        <v>2</v>
      </c>
      <c r="J42" s="740">
        <v>1</v>
      </c>
      <c r="K42" s="741">
        <v>1</v>
      </c>
      <c r="L42" s="742">
        <v>1</v>
      </c>
      <c r="M42" s="743">
        <v>1</v>
      </c>
      <c r="N42" s="744">
        <v>1</v>
      </c>
      <c r="O42" s="741">
        <v>2</v>
      </c>
      <c r="P42" s="742">
        <v>1</v>
      </c>
      <c r="Q42" s="743">
        <v>1</v>
      </c>
      <c r="R42" s="744">
        <v>1</v>
      </c>
      <c r="S42" s="741">
        <v>1</v>
      </c>
      <c r="T42" s="742">
        <v>1</v>
      </c>
      <c r="U42" s="743">
        <v>1</v>
      </c>
      <c r="V42" s="744">
        <v>1</v>
      </c>
      <c r="W42" s="741">
        <v>1</v>
      </c>
      <c r="X42" s="742">
        <v>1</v>
      </c>
      <c r="Y42" s="745">
        <v>1</v>
      </c>
      <c r="Z42" s="608">
        <f t="shared" si="4"/>
        <v>5</v>
      </c>
      <c r="AA42" s="608">
        <f t="shared" si="5"/>
        <v>9</v>
      </c>
      <c r="AB42" s="608">
        <f t="shared" si="6"/>
        <v>5</v>
      </c>
      <c r="AC42" s="608">
        <f t="shared" si="7"/>
        <v>6</v>
      </c>
      <c r="AD42" s="729" t="s">
        <v>104</v>
      </c>
      <c r="AE42" s="615"/>
    </row>
    <row r="43" spans="1:31" ht="12.75">
      <c r="A43" s="248">
        <v>4</v>
      </c>
      <c r="B43" s="466" t="s">
        <v>170</v>
      </c>
      <c r="C43" s="96"/>
      <c r="D43" s="453">
        <v>1998</v>
      </c>
      <c r="E43" s="459" t="s">
        <v>75</v>
      </c>
      <c r="F43" s="238"/>
      <c r="G43" s="39"/>
      <c r="H43" s="32"/>
      <c r="I43" s="224"/>
      <c r="J43" s="166">
        <v>1</v>
      </c>
      <c r="K43" s="39">
        <v>3</v>
      </c>
      <c r="L43" s="32">
        <v>1</v>
      </c>
      <c r="M43" s="33">
        <v>3</v>
      </c>
      <c r="N43" s="30">
        <v>1</v>
      </c>
      <c r="O43" s="39">
        <v>2</v>
      </c>
      <c r="P43" s="32">
        <v>1</v>
      </c>
      <c r="Q43" s="33">
        <v>1</v>
      </c>
      <c r="R43" s="30">
        <v>1</v>
      </c>
      <c r="S43" s="39">
        <v>1</v>
      </c>
      <c r="T43" s="32">
        <v>1</v>
      </c>
      <c r="U43" s="33">
        <v>1</v>
      </c>
      <c r="V43" s="30"/>
      <c r="W43" s="39"/>
      <c r="X43" s="32">
        <v>1</v>
      </c>
      <c r="Y43" s="225">
        <v>1</v>
      </c>
      <c r="Z43" s="317">
        <f t="shared" si="4"/>
        <v>3</v>
      </c>
      <c r="AA43" s="317">
        <f t="shared" si="5"/>
        <v>6</v>
      </c>
      <c r="AB43" s="317">
        <f t="shared" si="6"/>
        <v>4</v>
      </c>
      <c r="AC43" s="317">
        <f t="shared" si="7"/>
        <v>6</v>
      </c>
      <c r="AD43" s="350" t="s">
        <v>105</v>
      </c>
      <c r="AE43" s="434">
        <v>100</v>
      </c>
    </row>
    <row r="44" spans="1:31" ht="12.75">
      <c r="A44" s="248">
        <v>5</v>
      </c>
      <c r="B44" s="461" t="s">
        <v>127</v>
      </c>
      <c r="C44" s="153"/>
      <c r="D44" s="452">
        <v>2001</v>
      </c>
      <c r="E44" s="470" t="s">
        <v>77</v>
      </c>
      <c r="F44" s="446"/>
      <c r="G44" s="39"/>
      <c r="H44" s="32"/>
      <c r="I44" s="224"/>
      <c r="J44" s="166">
        <v>1</v>
      </c>
      <c r="K44" s="39">
        <v>2</v>
      </c>
      <c r="L44" s="32">
        <v>1</v>
      </c>
      <c r="M44" s="33">
        <v>2</v>
      </c>
      <c r="N44" s="30">
        <v>1</v>
      </c>
      <c r="O44" s="39">
        <v>1</v>
      </c>
      <c r="P44" s="32">
        <v>1</v>
      </c>
      <c r="Q44" s="33">
        <v>1</v>
      </c>
      <c r="R44" s="30">
        <v>1</v>
      </c>
      <c r="S44" s="39">
        <v>3</v>
      </c>
      <c r="T44" s="32">
        <v>1</v>
      </c>
      <c r="U44" s="33">
        <v>2</v>
      </c>
      <c r="V44" s="30"/>
      <c r="W44" s="39"/>
      <c r="X44" s="32"/>
      <c r="Y44" s="225"/>
      <c r="Z44" s="317">
        <f t="shared" si="4"/>
        <v>3</v>
      </c>
      <c r="AA44" s="317">
        <f t="shared" si="5"/>
        <v>6</v>
      </c>
      <c r="AB44" s="317">
        <f t="shared" si="6"/>
        <v>3</v>
      </c>
      <c r="AC44" s="317">
        <f t="shared" si="7"/>
        <v>5</v>
      </c>
      <c r="AD44" s="322" t="s">
        <v>106</v>
      </c>
      <c r="AE44" s="435">
        <v>89.0321751</v>
      </c>
    </row>
    <row r="45" spans="1:31" ht="12.75">
      <c r="A45" s="248">
        <v>6</v>
      </c>
      <c r="B45" s="458" t="s">
        <v>145</v>
      </c>
      <c r="C45" s="153"/>
      <c r="D45" s="453">
        <v>2000</v>
      </c>
      <c r="E45" s="459" t="s">
        <v>77</v>
      </c>
      <c r="F45" s="446"/>
      <c r="G45" s="39"/>
      <c r="H45" s="32"/>
      <c r="I45" s="224"/>
      <c r="J45" s="166"/>
      <c r="K45" s="39"/>
      <c r="L45" s="32"/>
      <c r="M45" s="33"/>
      <c r="N45" s="30">
        <v>1</v>
      </c>
      <c r="O45" s="39">
        <v>1</v>
      </c>
      <c r="P45" s="32">
        <v>1</v>
      </c>
      <c r="Q45" s="33">
        <v>1</v>
      </c>
      <c r="R45" s="30">
        <v>1</v>
      </c>
      <c r="S45" s="39">
        <v>2</v>
      </c>
      <c r="T45" s="32">
        <v>1</v>
      </c>
      <c r="U45" s="33">
        <v>1</v>
      </c>
      <c r="V45" s="30"/>
      <c r="W45" s="39"/>
      <c r="X45" s="32"/>
      <c r="Y45" s="225"/>
      <c r="Z45" s="317">
        <f t="shared" si="4"/>
        <v>2</v>
      </c>
      <c r="AA45" s="317">
        <f t="shared" si="5"/>
        <v>3</v>
      </c>
      <c r="AB45" s="317">
        <f t="shared" si="6"/>
        <v>2</v>
      </c>
      <c r="AC45" s="317">
        <f t="shared" si="7"/>
        <v>2</v>
      </c>
      <c r="AD45" s="350" t="s">
        <v>107</v>
      </c>
      <c r="AE45" s="435">
        <v>79.2672820303706</v>
      </c>
    </row>
    <row r="46" spans="1:31" ht="12.75">
      <c r="A46" s="248">
        <v>7</v>
      </c>
      <c r="B46" s="458" t="s">
        <v>136</v>
      </c>
      <c r="C46" s="96"/>
      <c r="D46" s="453">
        <v>1999</v>
      </c>
      <c r="E46" s="459" t="s">
        <v>77</v>
      </c>
      <c r="F46" s="242"/>
      <c r="G46" s="50"/>
      <c r="H46" s="51"/>
      <c r="I46" s="240"/>
      <c r="J46" s="174"/>
      <c r="K46" s="54"/>
      <c r="L46" s="55"/>
      <c r="M46" s="52"/>
      <c r="N46" s="53"/>
      <c r="O46" s="54"/>
      <c r="P46" s="55">
        <v>1</v>
      </c>
      <c r="Q46" s="52">
        <v>3</v>
      </c>
      <c r="R46" s="53">
        <v>1</v>
      </c>
      <c r="S46" s="54">
        <v>3</v>
      </c>
      <c r="T46" s="55">
        <v>1</v>
      </c>
      <c r="U46" s="52">
        <v>3</v>
      </c>
      <c r="V46" s="53"/>
      <c r="W46" s="54"/>
      <c r="X46" s="55"/>
      <c r="Y46" s="241"/>
      <c r="Z46" s="317">
        <f t="shared" si="4"/>
        <v>1</v>
      </c>
      <c r="AA46" s="317">
        <f t="shared" si="5"/>
        <v>3</v>
      </c>
      <c r="AB46" s="317">
        <f t="shared" si="6"/>
        <v>2</v>
      </c>
      <c r="AC46" s="317">
        <f t="shared" si="7"/>
        <v>6</v>
      </c>
      <c r="AD46" s="322" t="s">
        <v>108</v>
      </c>
      <c r="AE46" s="435">
        <v>70.57338533429038</v>
      </c>
    </row>
    <row r="47" spans="1:31" ht="12.75">
      <c r="A47" s="248">
        <v>8</v>
      </c>
      <c r="B47" s="458" t="s">
        <v>141</v>
      </c>
      <c r="C47" s="153"/>
      <c r="D47" s="453">
        <v>2003</v>
      </c>
      <c r="E47" s="459" t="s">
        <v>77</v>
      </c>
      <c r="F47" s="446"/>
      <c r="G47" s="39"/>
      <c r="H47" s="32"/>
      <c r="I47" s="224"/>
      <c r="J47" s="166"/>
      <c r="K47" s="39"/>
      <c r="L47" s="32"/>
      <c r="M47" s="33"/>
      <c r="N47" s="30"/>
      <c r="O47" s="39"/>
      <c r="P47" s="32"/>
      <c r="Q47" s="33"/>
      <c r="R47" s="30">
        <v>1</v>
      </c>
      <c r="S47" s="39">
        <v>4</v>
      </c>
      <c r="T47" s="32">
        <v>1</v>
      </c>
      <c r="U47" s="33">
        <v>4</v>
      </c>
      <c r="V47" s="30"/>
      <c r="W47" s="39"/>
      <c r="X47" s="32"/>
      <c r="Y47" s="225"/>
      <c r="Z47" s="317">
        <f t="shared" si="4"/>
        <v>1</v>
      </c>
      <c r="AA47" s="317">
        <f t="shared" si="5"/>
        <v>4</v>
      </c>
      <c r="AB47" s="317">
        <f t="shared" si="6"/>
        <v>1</v>
      </c>
      <c r="AC47" s="317">
        <f t="shared" si="7"/>
        <v>4</v>
      </c>
      <c r="AD47" s="350" t="s">
        <v>109</v>
      </c>
      <c r="AE47" s="435">
        <v>62.83302000482314</v>
      </c>
    </row>
    <row r="48" spans="1:31" ht="12.75">
      <c r="A48" s="248">
        <v>9</v>
      </c>
      <c r="B48" s="458" t="s">
        <v>146</v>
      </c>
      <c r="C48" s="153"/>
      <c r="D48" s="453">
        <v>2001</v>
      </c>
      <c r="E48" s="459" t="s">
        <v>77</v>
      </c>
      <c r="F48" s="238"/>
      <c r="G48" s="39"/>
      <c r="H48" s="32">
        <v>1</v>
      </c>
      <c r="I48" s="224">
        <v>1</v>
      </c>
      <c r="J48" s="166"/>
      <c r="K48" s="39"/>
      <c r="L48" s="32">
        <v>1</v>
      </c>
      <c r="M48" s="33">
        <v>1</v>
      </c>
      <c r="N48" s="30"/>
      <c r="O48" s="39"/>
      <c r="P48" s="32">
        <v>1</v>
      </c>
      <c r="Q48" s="33">
        <v>1</v>
      </c>
      <c r="R48" s="30"/>
      <c r="S48" s="39"/>
      <c r="T48" s="32">
        <v>1</v>
      </c>
      <c r="U48" s="33">
        <v>2</v>
      </c>
      <c r="V48" s="30"/>
      <c r="W48" s="39"/>
      <c r="X48" s="32"/>
      <c r="Y48" s="225"/>
      <c r="Z48" s="317">
        <f t="shared" si="4"/>
        <v>0</v>
      </c>
      <c r="AA48" s="317">
        <f t="shared" si="5"/>
        <v>0</v>
      </c>
      <c r="AB48" s="317">
        <f t="shared" si="6"/>
        <v>4</v>
      </c>
      <c r="AC48" s="317">
        <f t="shared" si="7"/>
        <v>5</v>
      </c>
      <c r="AD48" s="322" t="s">
        <v>117</v>
      </c>
      <c r="AE48" s="435">
        <v>55.94160439131216</v>
      </c>
    </row>
    <row r="49" spans="1:31" ht="12.75">
      <c r="A49" s="248">
        <v>10</v>
      </c>
      <c r="B49" s="458" t="s">
        <v>143</v>
      </c>
      <c r="C49" s="153"/>
      <c r="D49" s="453">
        <v>2002</v>
      </c>
      <c r="E49" s="459" t="s">
        <v>77</v>
      </c>
      <c r="F49" s="242"/>
      <c r="G49" s="50"/>
      <c r="H49" s="51"/>
      <c r="I49" s="240"/>
      <c r="J49" s="174"/>
      <c r="K49" s="54"/>
      <c r="L49" s="55"/>
      <c r="M49" s="52"/>
      <c r="N49" s="53"/>
      <c r="O49" s="54"/>
      <c r="P49" s="55">
        <v>1</v>
      </c>
      <c r="Q49" s="52">
        <v>1</v>
      </c>
      <c r="R49" s="53"/>
      <c r="S49" s="54"/>
      <c r="T49" s="55"/>
      <c r="U49" s="52"/>
      <c r="V49" s="53"/>
      <c r="W49" s="54"/>
      <c r="X49" s="55"/>
      <c r="Y49" s="241"/>
      <c r="Z49" s="317">
        <f t="shared" si="4"/>
        <v>0</v>
      </c>
      <c r="AA49" s="317">
        <f t="shared" si="5"/>
        <v>0</v>
      </c>
      <c r="AB49" s="317">
        <f t="shared" si="6"/>
        <v>1</v>
      </c>
      <c r="AC49" s="317">
        <f t="shared" si="7"/>
        <v>1</v>
      </c>
      <c r="AD49" s="350" t="s">
        <v>121</v>
      </c>
      <c r="AE49" s="435">
        <v>49.80602717542234</v>
      </c>
    </row>
    <row r="50" spans="1:30" ht="12.75">
      <c r="A50" s="248">
        <v>11</v>
      </c>
      <c r="B50" s="153"/>
      <c r="C50" s="153"/>
      <c r="D50" s="153"/>
      <c r="E50" s="320"/>
      <c r="F50" s="238"/>
      <c r="G50" s="39"/>
      <c r="H50" s="32"/>
      <c r="I50" s="224"/>
      <c r="J50" s="166"/>
      <c r="K50" s="39"/>
      <c r="L50" s="32"/>
      <c r="M50" s="33"/>
      <c r="N50" s="30"/>
      <c r="O50" s="39"/>
      <c r="P50" s="32"/>
      <c r="Q50" s="33"/>
      <c r="R50" s="30"/>
      <c r="S50" s="39"/>
      <c r="T50" s="32"/>
      <c r="U50" s="33"/>
      <c r="V50" s="30"/>
      <c r="W50" s="39"/>
      <c r="X50" s="32"/>
      <c r="Y50" s="225"/>
      <c r="Z50" s="317"/>
      <c r="AA50" s="5"/>
      <c r="AB50" s="6"/>
      <c r="AC50" s="318"/>
      <c r="AD50" s="321"/>
    </row>
    <row r="51" spans="1:31" ht="12.75">
      <c r="A51" s="248">
        <v>12</v>
      </c>
      <c r="B51" s="153"/>
      <c r="C51" s="153"/>
      <c r="D51" s="153"/>
      <c r="E51" s="320"/>
      <c r="F51" s="238"/>
      <c r="G51" s="39"/>
      <c r="H51" s="32"/>
      <c r="I51" s="224"/>
      <c r="J51" s="166"/>
      <c r="K51" s="39"/>
      <c r="L51" s="32"/>
      <c r="M51" s="33"/>
      <c r="N51" s="30"/>
      <c r="O51" s="39"/>
      <c r="P51" s="32"/>
      <c r="Q51" s="33"/>
      <c r="R51" s="30"/>
      <c r="S51" s="39"/>
      <c r="T51" s="32"/>
      <c r="U51" s="33"/>
      <c r="V51" s="30"/>
      <c r="W51" s="39"/>
      <c r="X51" s="32"/>
      <c r="Y51" s="225"/>
      <c r="Z51" s="317"/>
      <c r="AA51" s="5"/>
      <c r="AB51" s="6"/>
      <c r="AC51" s="318"/>
      <c r="AD51" s="319"/>
      <c r="AE51" s="435"/>
    </row>
    <row r="52" spans="1:31" ht="12.75">
      <c r="A52" s="248">
        <v>13</v>
      </c>
      <c r="B52" s="153"/>
      <c r="C52" s="153"/>
      <c r="D52" s="153"/>
      <c r="E52" s="320"/>
      <c r="F52" s="447"/>
      <c r="G52" s="50"/>
      <c r="H52" s="51"/>
      <c r="I52" s="240"/>
      <c r="J52" s="174"/>
      <c r="K52" s="54"/>
      <c r="L52" s="55"/>
      <c r="M52" s="52"/>
      <c r="N52" s="53"/>
      <c r="O52" s="54"/>
      <c r="P52" s="55"/>
      <c r="Q52" s="52"/>
      <c r="R52" s="53"/>
      <c r="S52" s="54"/>
      <c r="T52" s="55"/>
      <c r="U52" s="52"/>
      <c r="V52" s="53"/>
      <c r="W52" s="54"/>
      <c r="X52" s="55"/>
      <c r="Y52" s="241"/>
      <c r="Z52" s="317"/>
      <c r="AA52" s="5"/>
      <c r="AB52" s="6"/>
      <c r="AC52" s="318"/>
      <c r="AD52" s="323"/>
      <c r="AE52" s="236"/>
    </row>
    <row r="53" spans="1:31" ht="12.75">
      <c r="A53" s="248">
        <v>14</v>
      </c>
      <c r="B53" s="153"/>
      <c r="C53" s="153"/>
      <c r="D53" s="153"/>
      <c r="E53" s="320"/>
      <c r="F53" s="238"/>
      <c r="G53" s="39"/>
      <c r="H53" s="32"/>
      <c r="I53" s="224"/>
      <c r="J53" s="166"/>
      <c r="K53" s="39"/>
      <c r="L53" s="32"/>
      <c r="M53" s="33"/>
      <c r="N53" s="30"/>
      <c r="O53" s="39"/>
      <c r="P53" s="32"/>
      <c r="Q53" s="33"/>
      <c r="R53" s="30"/>
      <c r="S53" s="39"/>
      <c r="T53" s="32"/>
      <c r="U53" s="33"/>
      <c r="V53" s="30"/>
      <c r="W53" s="39"/>
      <c r="X53" s="32"/>
      <c r="Y53" s="225"/>
      <c r="Z53" s="317"/>
      <c r="AA53" s="5"/>
      <c r="AB53" s="6"/>
      <c r="AC53" s="318"/>
      <c r="AD53" s="321"/>
      <c r="AE53" s="236"/>
    </row>
    <row r="54" spans="1:31" ht="12.75">
      <c r="A54" s="248">
        <v>15</v>
      </c>
      <c r="B54" s="153"/>
      <c r="C54" s="153"/>
      <c r="D54" s="153"/>
      <c r="E54" s="320"/>
      <c r="F54" s="238"/>
      <c r="G54" s="39"/>
      <c r="H54" s="32"/>
      <c r="I54" s="224"/>
      <c r="J54" s="166"/>
      <c r="K54" s="39"/>
      <c r="L54" s="32"/>
      <c r="M54" s="33"/>
      <c r="N54" s="30"/>
      <c r="O54" s="39"/>
      <c r="P54" s="32"/>
      <c r="Q54" s="33"/>
      <c r="R54" s="30"/>
      <c r="S54" s="39"/>
      <c r="T54" s="32"/>
      <c r="U54" s="33"/>
      <c r="V54" s="30"/>
      <c r="W54" s="39"/>
      <c r="X54" s="32"/>
      <c r="Y54" s="225"/>
      <c r="Z54" s="317"/>
      <c r="AA54" s="5"/>
      <c r="AB54" s="6"/>
      <c r="AC54" s="318"/>
      <c r="AD54" s="319"/>
      <c r="AE54" s="236"/>
    </row>
    <row r="55" spans="1:31" ht="12.75">
      <c r="A55" s="248">
        <v>16</v>
      </c>
      <c r="B55" s="153"/>
      <c r="C55" s="153"/>
      <c r="D55" s="153"/>
      <c r="E55" s="320"/>
      <c r="F55" s="447"/>
      <c r="G55" s="50"/>
      <c r="H55" s="51"/>
      <c r="I55" s="240"/>
      <c r="J55" s="174"/>
      <c r="K55" s="54"/>
      <c r="L55" s="55"/>
      <c r="M55" s="52"/>
      <c r="N55" s="53"/>
      <c r="O55" s="54"/>
      <c r="P55" s="55"/>
      <c r="Q55" s="52"/>
      <c r="R55" s="53"/>
      <c r="S55" s="54"/>
      <c r="T55" s="55"/>
      <c r="U55" s="52"/>
      <c r="V55" s="53"/>
      <c r="W55" s="54"/>
      <c r="X55" s="55"/>
      <c r="Y55" s="241"/>
      <c r="Z55" s="317"/>
      <c r="AA55" s="5"/>
      <c r="AB55" s="6"/>
      <c r="AC55" s="318"/>
      <c r="AD55" s="323"/>
      <c r="AE55" s="237"/>
    </row>
    <row r="56" spans="1:31" ht="13.5" thickBot="1">
      <c r="A56" s="299">
        <v>17</v>
      </c>
      <c r="B56" s="257"/>
      <c r="C56" s="257"/>
      <c r="D56" s="257"/>
      <c r="E56" s="326"/>
      <c r="F56" s="448"/>
      <c r="G56" s="56"/>
      <c r="H56" s="57"/>
      <c r="I56" s="260"/>
      <c r="J56" s="261"/>
      <c r="K56" s="60"/>
      <c r="L56" s="61"/>
      <c r="M56" s="58"/>
      <c r="N56" s="59"/>
      <c r="O56" s="60"/>
      <c r="P56" s="61"/>
      <c r="Q56" s="58"/>
      <c r="R56" s="59"/>
      <c r="S56" s="60"/>
      <c r="T56" s="61"/>
      <c r="U56" s="58"/>
      <c r="V56" s="59"/>
      <c r="W56" s="60"/>
      <c r="X56" s="61"/>
      <c r="Y56" s="262"/>
      <c r="Z56" s="333"/>
      <c r="AA56" s="264"/>
      <c r="AB56" s="265"/>
      <c r="AC56" s="334"/>
      <c r="AD56" s="173"/>
      <c r="AE56" s="237"/>
    </row>
    <row r="57" spans="30:32" ht="12.75">
      <c r="AD57"/>
      <c r="AE57"/>
      <c r="AF57"/>
    </row>
    <row r="58" spans="30:32" ht="12.75">
      <c r="AD58"/>
      <c r="AE58"/>
      <c r="AF58"/>
    </row>
    <row r="59" spans="30:32" ht="11.25" customHeight="1">
      <c r="AD59"/>
      <c r="AE59"/>
      <c r="AF59"/>
    </row>
    <row r="60" spans="30:32" ht="12.75">
      <c r="AD60"/>
      <c r="AE60"/>
      <c r="AF60"/>
    </row>
    <row r="61" spans="30:32" ht="11.25" customHeight="1">
      <c r="AD61"/>
      <c r="AE61"/>
      <c r="AF61"/>
    </row>
    <row r="62" spans="30:32" ht="12.75">
      <c r="AD62"/>
      <c r="AE62"/>
      <c r="AF62"/>
    </row>
    <row r="63" ht="11.25" customHeight="1"/>
    <row r="65" ht="11.25" customHeight="1"/>
    <row r="67" ht="11.25" customHeight="1"/>
    <row r="68" ht="13.5" customHeight="1"/>
  </sheetData>
  <sheetProtection selectLockedCells="1"/>
  <mergeCells count="13">
    <mergeCell ref="F10:I10"/>
    <mergeCell ref="N10:Q10"/>
    <mergeCell ref="R10:U10"/>
    <mergeCell ref="D3:F3"/>
    <mergeCell ref="V10:Y10"/>
    <mergeCell ref="Z10:AC10"/>
    <mergeCell ref="V38:Y38"/>
    <mergeCell ref="Z38:AC38"/>
    <mergeCell ref="F38:I38"/>
    <mergeCell ref="J38:M38"/>
    <mergeCell ref="N38:Q38"/>
    <mergeCell ref="R38:U38"/>
    <mergeCell ref="J10:M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view="pageBreakPreview" zoomScale="80" zoomScaleNormal="75" zoomScaleSheetLayoutView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25.140625" style="1" customWidth="1"/>
    <col min="3" max="3" width="0.13671875" style="1" customWidth="1"/>
    <col min="4" max="4" width="0.85546875" style="1" customWidth="1"/>
    <col min="5" max="5" width="10.28125" style="1" customWidth="1"/>
    <col min="6" max="29" width="4.7109375" style="1" customWidth="1" outlineLevel="1"/>
    <col min="30" max="34" width="4.7109375" style="1" customWidth="1"/>
    <col min="35" max="35" width="5.28125" style="1" customWidth="1"/>
    <col min="36" max="16384" width="9.140625" style="1" customWidth="1"/>
  </cols>
  <sheetData>
    <row r="1" spans="1:34" ht="15.75">
      <c r="A1" s="63" t="str">
        <f>'A gr.'!A1</f>
        <v>2009 m. LIETUVOS BOULDERINGO TAURĖ. 6 Etapas - LUK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2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2.75" customHeight="1">
      <c r="A3" s="9"/>
      <c r="B3" s="179" t="s">
        <v>20</v>
      </c>
      <c r="C3" s="513"/>
      <c r="D3" s="782">
        <f>programa!A2</f>
        <v>40166.841678240744</v>
      </c>
      <c r="E3" s="783"/>
      <c r="F3" s="784"/>
      <c r="G3" s="309"/>
      <c r="H3" s="30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1"/>
      <c r="AH3" s="9"/>
    </row>
    <row r="4" spans="1:34" ht="12">
      <c r="A4" s="9"/>
      <c r="B4" s="181" t="s">
        <v>21</v>
      </c>
      <c r="C4" s="514"/>
      <c r="D4" s="514"/>
      <c r="E4" s="520" t="s">
        <v>26</v>
      </c>
      <c r="F4" s="515"/>
      <c r="G4" s="182"/>
      <c r="H4" s="18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4"/>
      <c r="AE4" s="14"/>
      <c r="AF4" s="14"/>
      <c r="AG4" s="14"/>
      <c r="AH4" s="14"/>
    </row>
    <row r="5" spans="1:34" ht="12">
      <c r="A5" s="9"/>
      <c r="B5" s="181" t="s">
        <v>22</v>
      </c>
      <c r="C5" s="516"/>
      <c r="D5" s="516" t="s">
        <v>276</v>
      </c>
      <c r="E5" s="520"/>
      <c r="F5" s="517"/>
      <c r="G5" s="310"/>
      <c r="H5" s="310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4"/>
      <c r="AE5" s="14"/>
      <c r="AF5" s="14"/>
      <c r="AG5" s="14"/>
      <c r="AH5" s="14"/>
    </row>
    <row r="6" spans="1:34" ht="12">
      <c r="A6" s="9"/>
      <c r="B6" s="181" t="s">
        <v>23</v>
      </c>
      <c r="C6" s="336"/>
      <c r="D6" s="516" t="s">
        <v>116</v>
      </c>
      <c r="E6" s="520"/>
      <c r="F6" s="517"/>
      <c r="G6" s="311"/>
      <c r="H6" s="3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4"/>
      <c r="AE6" s="14"/>
      <c r="AF6" s="14"/>
      <c r="AG6" s="14"/>
      <c r="AH6" s="14"/>
    </row>
    <row r="7" spans="1:34" ht="13.5" customHeight="1" thickBot="1">
      <c r="A7" s="9"/>
      <c r="B7" s="184" t="s">
        <v>24</v>
      </c>
      <c r="C7" s="335"/>
      <c r="D7" s="518"/>
      <c r="E7" s="521"/>
      <c r="F7" s="519"/>
      <c r="G7" s="312"/>
      <c r="H7" s="31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9"/>
      <c r="AE7" s="9"/>
      <c r="AF7" s="9"/>
      <c r="AG7" s="9"/>
      <c r="AH7" s="9"/>
    </row>
    <row r="8" spans="1:34" ht="13.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9"/>
      <c r="AE8" s="9"/>
      <c r="AF8" s="9"/>
      <c r="AG8" s="9"/>
      <c r="AH8" s="17"/>
    </row>
    <row r="9" spans="1:37" ht="13.5" customHeight="1" thickBot="1">
      <c r="A9" s="9"/>
      <c r="B9" s="17"/>
      <c r="C9" s="17"/>
      <c r="D9" s="17"/>
      <c r="E9" s="17"/>
      <c r="F9" s="18" t="s">
        <v>28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9"/>
      <c r="AK9" s="2"/>
    </row>
    <row r="10" spans="1:37" ht="13.5" customHeight="1" thickBot="1">
      <c r="A10" s="9"/>
      <c r="B10" s="186" t="str">
        <f>CONCATENATE($C$4," pogrupis")</f>
        <v> pogrupis</v>
      </c>
      <c r="C10" s="62"/>
      <c r="D10" s="62"/>
      <c r="E10" s="9"/>
      <c r="F10" s="802" t="s">
        <v>7</v>
      </c>
      <c r="G10" s="803"/>
      <c r="H10" s="803"/>
      <c r="I10" s="804"/>
      <c r="J10" s="799" t="s">
        <v>8</v>
      </c>
      <c r="K10" s="800"/>
      <c r="L10" s="800"/>
      <c r="M10" s="801"/>
      <c r="N10" s="799" t="s">
        <v>9</v>
      </c>
      <c r="O10" s="800"/>
      <c r="P10" s="800"/>
      <c r="Q10" s="801"/>
      <c r="R10" s="799" t="s">
        <v>30</v>
      </c>
      <c r="S10" s="800"/>
      <c r="T10" s="800"/>
      <c r="U10" s="801"/>
      <c r="V10" s="799" t="s">
        <v>31</v>
      </c>
      <c r="W10" s="800"/>
      <c r="X10" s="800"/>
      <c r="Y10" s="801"/>
      <c r="Z10" s="799" t="s">
        <v>295</v>
      </c>
      <c r="AA10" s="800"/>
      <c r="AB10" s="800"/>
      <c r="AC10" s="801"/>
      <c r="AD10" s="795" t="s">
        <v>10</v>
      </c>
      <c r="AE10" s="792"/>
      <c r="AF10" s="792"/>
      <c r="AG10" s="794"/>
      <c r="AH10" s="20"/>
      <c r="AK10" s="2"/>
    </row>
    <row r="11" spans="1:35" ht="13.5" customHeight="1" thickBot="1">
      <c r="A11" s="313" t="s">
        <v>11</v>
      </c>
      <c r="B11" s="168" t="s">
        <v>12</v>
      </c>
      <c r="C11" s="175" t="s">
        <v>13</v>
      </c>
      <c r="D11" s="175" t="s">
        <v>71</v>
      </c>
      <c r="E11" s="169" t="s">
        <v>72</v>
      </c>
      <c r="F11" s="353" t="s">
        <v>14</v>
      </c>
      <c r="G11" s="354" t="s">
        <v>16</v>
      </c>
      <c r="H11" s="439" t="s">
        <v>15</v>
      </c>
      <c r="I11" s="440" t="s">
        <v>16</v>
      </c>
      <c r="J11" s="21" t="s">
        <v>14</v>
      </c>
      <c r="K11" s="22" t="s">
        <v>16</v>
      </c>
      <c r="L11" s="23" t="s">
        <v>15</v>
      </c>
      <c r="M11" s="24" t="s">
        <v>16</v>
      </c>
      <c r="N11" s="21" t="s">
        <v>14</v>
      </c>
      <c r="O11" s="22" t="s">
        <v>16</v>
      </c>
      <c r="P11" s="23" t="s">
        <v>15</v>
      </c>
      <c r="Q11" s="24" t="s">
        <v>16</v>
      </c>
      <c r="R11" s="21" t="s">
        <v>14</v>
      </c>
      <c r="S11" s="22" t="s">
        <v>16</v>
      </c>
      <c r="T11" s="23" t="s">
        <v>15</v>
      </c>
      <c r="U11" s="24" t="s">
        <v>16</v>
      </c>
      <c r="V11" s="21" t="s">
        <v>14</v>
      </c>
      <c r="W11" s="22" t="s">
        <v>16</v>
      </c>
      <c r="X11" s="23" t="s">
        <v>15</v>
      </c>
      <c r="Y11" s="314" t="s">
        <v>16</v>
      </c>
      <c r="Z11" s="21" t="s">
        <v>14</v>
      </c>
      <c r="AA11" s="22" t="s">
        <v>16</v>
      </c>
      <c r="AB11" s="23" t="s">
        <v>15</v>
      </c>
      <c r="AC11" s="314" t="s">
        <v>16</v>
      </c>
      <c r="AD11" s="428" t="s">
        <v>281</v>
      </c>
      <c r="AE11" s="199" t="s">
        <v>282</v>
      </c>
      <c r="AF11" s="200" t="s">
        <v>283</v>
      </c>
      <c r="AG11" s="203" t="s">
        <v>282</v>
      </c>
      <c r="AH11" s="315" t="s">
        <v>3</v>
      </c>
      <c r="AI11" s="207" t="s">
        <v>17</v>
      </c>
    </row>
    <row r="12" spans="1:35" s="616" customFormat="1" ht="12.75">
      <c r="A12" s="730">
        <v>3</v>
      </c>
      <c r="B12" s="758" t="s">
        <v>259</v>
      </c>
      <c r="C12" s="674"/>
      <c r="D12" s="674"/>
      <c r="E12" s="703"/>
      <c r="F12" s="759">
        <v>1</v>
      </c>
      <c r="G12" s="760">
        <v>1</v>
      </c>
      <c r="H12" s="761">
        <v>1</v>
      </c>
      <c r="I12" s="762">
        <v>1</v>
      </c>
      <c r="J12" s="763">
        <v>1</v>
      </c>
      <c r="K12" s="695">
        <v>1</v>
      </c>
      <c r="L12" s="764">
        <v>1</v>
      </c>
      <c r="M12" s="765">
        <v>1</v>
      </c>
      <c r="N12" s="766">
        <v>1</v>
      </c>
      <c r="O12" s="695">
        <v>1</v>
      </c>
      <c r="P12" s="764">
        <v>1</v>
      </c>
      <c r="Q12" s="765">
        <v>1</v>
      </c>
      <c r="R12" s="766">
        <v>1</v>
      </c>
      <c r="S12" s="695">
        <v>1</v>
      </c>
      <c r="T12" s="764">
        <v>1</v>
      </c>
      <c r="U12" s="765">
        <v>1</v>
      </c>
      <c r="V12" s="766">
        <v>1</v>
      </c>
      <c r="W12" s="695">
        <v>1</v>
      </c>
      <c r="X12" s="764">
        <v>1</v>
      </c>
      <c r="Y12" s="767">
        <v>1</v>
      </c>
      <c r="Z12" s="766">
        <v>1</v>
      </c>
      <c r="AA12" s="695">
        <v>1</v>
      </c>
      <c r="AB12" s="764">
        <v>1</v>
      </c>
      <c r="AC12" s="767">
        <v>1</v>
      </c>
      <c r="AD12" s="608">
        <f aca="true" t="shared" si="0" ref="AD12:AD33">F12+J12+N12+R12+V12+Z12</f>
        <v>6</v>
      </c>
      <c r="AE12" s="609">
        <f aca="true" t="shared" si="1" ref="AE12:AE33">G12+K12+O12+S12+W12+AA12</f>
        <v>6</v>
      </c>
      <c r="AF12" s="610">
        <f aca="true" t="shared" si="2" ref="AF12:AF33">H12+L12+P12+T12+X12+AB12</f>
        <v>6</v>
      </c>
      <c r="AG12" s="611">
        <f aca="true" t="shared" si="3" ref="AG12:AG33">I12+M12+Q12+U12+Y12+AC12</f>
        <v>6</v>
      </c>
      <c r="AH12" s="710" t="s">
        <v>102</v>
      </c>
      <c r="AI12" s="702"/>
    </row>
    <row r="13" spans="1:35" s="634" customFormat="1" ht="12.75">
      <c r="A13" s="622">
        <v>2</v>
      </c>
      <c r="B13" s="746" t="s">
        <v>262</v>
      </c>
      <c r="C13" s="711"/>
      <c r="D13" s="711"/>
      <c r="E13" s="712"/>
      <c r="F13" s="768">
        <v>1</v>
      </c>
      <c r="G13" s="714">
        <v>1</v>
      </c>
      <c r="H13" s="769">
        <v>1</v>
      </c>
      <c r="I13" s="770">
        <v>1</v>
      </c>
      <c r="J13" s="771">
        <v>1</v>
      </c>
      <c r="K13" s="718">
        <v>2</v>
      </c>
      <c r="L13" s="769">
        <v>1</v>
      </c>
      <c r="M13" s="772">
        <v>1</v>
      </c>
      <c r="N13" s="773">
        <v>1</v>
      </c>
      <c r="O13" s="718">
        <v>1</v>
      </c>
      <c r="P13" s="769">
        <v>1</v>
      </c>
      <c r="Q13" s="772">
        <v>1</v>
      </c>
      <c r="R13" s="773">
        <v>1</v>
      </c>
      <c r="S13" s="718">
        <v>1</v>
      </c>
      <c r="T13" s="769">
        <v>1</v>
      </c>
      <c r="U13" s="772">
        <v>1</v>
      </c>
      <c r="V13" s="773">
        <v>1</v>
      </c>
      <c r="W13" s="718">
        <v>1</v>
      </c>
      <c r="X13" s="769">
        <v>1</v>
      </c>
      <c r="Y13" s="774">
        <v>1</v>
      </c>
      <c r="Z13" s="773">
        <v>1</v>
      </c>
      <c r="AA13" s="718">
        <v>1</v>
      </c>
      <c r="AB13" s="769">
        <v>1</v>
      </c>
      <c r="AC13" s="774">
        <v>1</v>
      </c>
      <c r="AD13" s="626">
        <f t="shared" si="0"/>
        <v>6</v>
      </c>
      <c r="AE13" s="627">
        <f t="shared" si="1"/>
        <v>7</v>
      </c>
      <c r="AF13" s="628">
        <f t="shared" si="2"/>
        <v>6</v>
      </c>
      <c r="AG13" s="629">
        <f t="shared" si="3"/>
        <v>6</v>
      </c>
      <c r="AH13" s="723" t="s">
        <v>103</v>
      </c>
      <c r="AI13" s="655"/>
    </row>
    <row r="14" spans="1:35" s="634" customFormat="1" ht="12.75">
      <c r="A14" s="622">
        <v>4</v>
      </c>
      <c r="B14" s="746" t="s">
        <v>263</v>
      </c>
      <c r="C14" s="619"/>
      <c r="D14" s="619"/>
      <c r="E14" s="649"/>
      <c r="F14" s="768">
        <v>1</v>
      </c>
      <c r="G14" s="714">
        <v>1</v>
      </c>
      <c r="H14" s="769">
        <v>1</v>
      </c>
      <c r="I14" s="770">
        <v>1</v>
      </c>
      <c r="J14" s="717">
        <v>1</v>
      </c>
      <c r="K14" s="718">
        <v>1</v>
      </c>
      <c r="L14" s="715">
        <v>1</v>
      </c>
      <c r="M14" s="719">
        <v>1</v>
      </c>
      <c r="N14" s="720">
        <v>1</v>
      </c>
      <c r="O14" s="718">
        <v>1</v>
      </c>
      <c r="P14" s="715">
        <v>1</v>
      </c>
      <c r="Q14" s="719">
        <v>1</v>
      </c>
      <c r="R14" s="720">
        <v>1</v>
      </c>
      <c r="S14" s="718">
        <v>2</v>
      </c>
      <c r="T14" s="715">
        <v>1</v>
      </c>
      <c r="U14" s="719">
        <v>1</v>
      </c>
      <c r="V14" s="720">
        <v>1</v>
      </c>
      <c r="W14" s="718">
        <v>1</v>
      </c>
      <c r="X14" s="715">
        <v>1</v>
      </c>
      <c r="Y14" s="721">
        <v>1</v>
      </c>
      <c r="Z14" s="720">
        <v>1</v>
      </c>
      <c r="AA14" s="718">
        <v>1</v>
      </c>
      <c r="AB14" s="715">
        <v>1</v>
      </c>
      <c r="AC14" s="721">
        <v>1</v>
      </c>
      <c r="AD14" s="626">
        <f t="shared" si="0"/>
        <v>6</v>
      </c>
      <c r="AE14" s="627">
        <f t="shared" si="1"/>
        <v>7</v>
      </c>
      <c r="AF14" s="628">
        <f t="shared" si="2"/>
        <v>6</v>
      </c>
      <c r="AG14" s="629">
        <f t="shared" si="3"/>
        <v>6</v>
      </c>
      <c r="AH14" s="750" t="s">
        <v>103</v>
      </c>
      <c r="AI14" s="655"/>
    </row>
    <row r="15" spans="1:35" s="634" customFormat="1" ht="12.75">
      <c r="A15" s="622">
        <v>5</v>
      </c>
      <c r="B15" s="618" t="s">
        <v>260</v>
      </c>
      <c r="C15" s="711"/>
      <c r="D15" s="711"/>
      <c r="E15" s="712"/>
      <c r="F15" s="768">
        <v>1</v>
      </c>
      <c r="G15" s="714">
        <v>1</v>
      </c>
      <c r="H15" s="769">
        <v>1</v>
      </c>
      <c r="I15" s="770">
        <v>1</v>
      </c>
      <c r="J15" s="717">
        <v>1</v>
      </c>
      <c r="K15" s="718">
        <v>2</v>
      </c>
      <c r="L15" s="715">
        <v>1</v>
      </c>
      <c r="M15" s="719">
        <v>2</v>
      </c>
      <c r="N15" s="720">
        <v>1</v>
      </c>
      <c r="O15" s="718">
        <v>1</v>
      </c>
      <c r="P15" s="715">
        <v>1</v>
      </c>
      <c r="Q15" s="719">
        <v>1</v>
      </c>
      <c r="R15" s="720">
        <v>1</v>
      </c>
      <c r="S15" s="718">
        <v>2</v>
      </c>
      <c r="T15" s="715">
        <v>1</v>
      </c>
      <c r="U15" s="719">
        <v>1</v>
      </c>
      <c r="V15" s="720">
        <v>1</v>
      </c>
      <c r="W15" s="718">
        <v>1</v>
      </c>
      <c r="X15" s="715">
        <v>1</v>
      </c>
      <c r="Y15" s="721">
        <v>1</v>
      </c>
      <c r="Z15" s="720">
        <v>1</v>
      </c>
      <c r="AA15" s="718">
        <v>1</v>
      </c>
      <c r="AB15" s="715">
        <v>1</v>
      </c>
      <c r="AC15" s="721">
        <v>1</v>
      </c>
      <c r="AD15" s="626">
        <f t="shared" si="0"/>
        <v>6</v>
      </c>
      <c r="AE15" s="627">
        <f t="shared" si="1"/>
        <v>8</v>
      </c>
      <c r="AF15" s="628">
        <f t="shared" si="2"/>
        <v>6</v>
      </c>
      <c r="AG15" s="629">
        <f t="shared" si="3"/>
        <v>7</v>
      </c>
      <c r="AH15" s="723" t="s">
        <v>104</v>
      </c>
      <c r="AI15" s="633"/>
    </row>
    <row r="16" spans="1:35" s="634" customFormat="1" ht="12.75">
      <c r="A16" s="622">
        <v>1</v>
      </c>
      <c r="B16" s="746" t="s">
        <v>261</v>
      </c>
      <c r="C16" s="619"/>
      <c r="D16" s="619"/>
      <c r="E16" s="649"/>
      <c r="F16" s="768">
        <v>1</v>
      </c>
      <c r="G16" s="714">
        <v>1</v>
      </c>
      <c r="H16" s="769">
        <v>1</v>
      </c>
      <c r="I16" s="770">
        <v>1</v>
      </c>
      <c r="J16" s="717">
        <v>1</v>
      </c>
      <c r="K16" s="718">
        <v>1</v>
      </c>
      <c r="L16" s="715">
        <v>1</v>
      </c>
      <c r="M16" s="719">
        <v>1</v>
      </c>
      <c r="N16" s="720">
        <v>1</v>
      </c>
      <c r="O16" s="718">
        <v>1</v>
      </c>
      <c r="P16" s="715">
        <v>1</v>
      </c>
      <c r="Q16" s="719">
        <v>1</v>
      </c>
      <c r="R16" s="720">
        <v>1</v>
      </c>
      <c r="S16" s="718">
        <v>1</v>
      </c>
      <c r="T16" s="715">
        <v>1</v>
      </c>
      <c r="U16" s="719">
        <v>1</v>
      </c>
      <c r="V16" s="720">
        <v>1</v>
      </c>
      <c r="W16" s="718">
        <v>2</v>
      </c>
      <c r="X16" s="715">
        <v>1</v>
      </c>
      <c r="Y16" s="721">
        <v>1</v>
      </c>
      <c r="Z16" s="720">
        <v>1</v>
      </c>
      <c r="AA16" s="718">
        <v>3</v>
      </c>
      <c r="AB16" s="715">
        <v>1</v>
      </c>
      <c r="AC16" s="721">
        <v>1</v>
      </c>
      <c r="AD16" s="626">
        <f t="shared" si="0"/>
        <v>6</v>
      </c>
      <c r="AE16" s="627">
        <f t="shared" si="1"/>
        <v>9</v>
      </c>
      <c r="AF16" s="628">
        <f t="shared" si="2"/>
        <v>6</v>
      </c>
      <c r="AG16" s="629">
        <f t="shared" si="3"/>
        <v>6</v>
      </c>
      <c r="AH16" s="750" t="s">
        <v>105</v>
      </c>
      <c r="AI16" s="724"/>
    </row>
    <row r="17" spans="1:35" s="634" customFormat="1" ht="12.75">
      <c r="A17" s="622">
        <v>6</v>
      </c>
      <c r="B17" s="746" t="s">
        <v>182</v>
      </c>
      <c r="C17" s="711"/>
      <c r="D17" s="711"/>
      <c r="E17" s="712"/>
      <c r="F17" s="768">
        <v>1</v>
      </c>
      <c r="G17" s="714">
        <v>1</v>
      </c>
      <c r="H17" s="769">
        <v>1</v>
      </c>
      <c r="I17" s="770">
        <v>1</v>
      </c>
      <c r="J17" s="717">
        <v>1</v>
      </c>
      <c r="K17" s="718">
        <v>1</v>
      </c>
      <c r="L17" s="715">
        <v>1</v>
      </c>
      <c r="M17" s="719">
        <v>1</v>
      </c>
      <c r="N17" s="720">
        <v>1</v>
      </c>
      <c r="O17" s="718">
        <v>2</v>
      </c>
      <c r="P17" s="715">
        <v>1</v>
      </c>
      <c r="Q17" s="719">
        <v>1</v>
      </c>
      <c r="R17" s="720"/>
      <c r="S17" s="718"/>
      <c r="T17" s="715">
        <v>1</v>
      </c>
      <c r="U17" s="719">
        <v>1</v>
      </c>
      <c r="V17" s="720">
        <v>1</v>
      </c>
      <c r="W17" s="718">
        <v>1</v>
      </c>
      <c r="X17" s="715">
        <v>1</v>
      </c>
      <c r="Y17" s="721">
        <v>1</v>
      </c>
      <c r="Z17" s="720">
        <v>1</v>
      </c>
      <c r="AA17" s="718">
        <v>1</v>
      </c>
      <c r="AB17" s="715">
        <v>1</v>
      </c>
      <c r="AC17" s="721">
        <v>1</v>
      </c>
      <c r="AD17" s="626">
        <f t="shared" si="0"/>
        <v>5</v>
      </c>
      <c r="AE17" s="627">
        <f t="shared" si="1"/>
        <v>6</v>
      </c>
      <c r="AF17" s="628">
        <f t="shared" si="2"/>
        <v>6</v>
      </c>
      <c r="AG17" s="629">
        <f t="shared" si="3"/>
        <v>6</v>
      </c>
      <c r="AH17" s="723" t="s">
        <v>106</v>
      </c>
      <c r="AI17" s="724"/>
    </row>
    <row r="18" spans="1:35" s="634" customFormat="1" ht="12.75">
      <c r="A18" s="622">
        <v>8</v>
      </c>
      <c r="B18" s="746" t="s">
        <v>184</v>
      </c>
      <c r="C18" s="711"/>
      <c r="D18" s="711"/>
      <c r="E18" s="712"/>
      <c r="F18" s="768">
        <v>1</v>
      </c>
      <c r="G18" s="714">
        <v>1</v>
      </c>
      <c r="H18" s="769">
        <v>1</v>
      </c>
      <c r="I18" s="770">
        <v>1</v>
      </c>
      <c r="J18" s="717">
        <v>1</v>
      </c>
      <c r="K18" s="718">
        <v>3</v>
      </c>
      <c r="L18" s="715">
        <v>1</v>
      </c>
      <c r="M18" s="719">
        <v>2</v>
      </c>
      <c r="N18" s="720">
        <v>1</v>
      </c>
      <c r="O18" s="718">
        <v>1</v>
      </c>
      <c r="P18" s="715">
        <v>1</v>
      </c>
      <c r="Q18" s="719">
        <v>1</v>
      </c>
      <c r="R18" s="720"/>
      <c r="S18" s="718"/>
      <c r="T18" s="715">
        <v>1</v>
      </c>
      <c r="U18" s="719">
        <v>1</v>
      </c>
      <c r="V18" s="720">
        <v>1</v>
      </c>
      <c r="W18" s="718">
        <v>1</v>
      </c>
      <c r="X18" s="715">
        <v>1</v>
      </c>
      <c r="Y18" s="721">
        <v>1</v>
      </c>
      <c r="Z18" s="720">
        <v>1</v>
      </c>
      <c r="AA18" s="718">
        <v>1</v>
      </c>
      <c r="AB18" s="715">
        <v>1</v>
      </c>
      <c r="AC18" s="721">
        <v>1</v>
      </c>
      <c r="AD18" s="626">
        <f t="shared" si="0"/>
        <v>5</v>
      </c>
      <c r="AE18" s="627">
        <f t="shared" si="1"/>
        <v>7</v>
      </c>
      <c r="AF18" s="628">
        <f t="shared" si="2"/>
        <v>6</v>
      </c>
      <c r="AG18" s="629">
        <f t="shared" si="3"/>
        <v>7</v>
      </c>
      <c r="AH18" s="750" t="s">
        <v>107</v>
      </c>
      <c r="AI18" s="724"/>
    </row>
    <row r="19" spans="1:35" ht="12.75">
      <c r="A19" s="248">
        <v>9</v>
      </c>
      <c r="B19" s="474" t="s">
        <v>248</v>
      </c>
      <c r="C19" s="153"/>
      <c r="D19" s="153"/>
      <c r="E19" s="352"/>
      <c r="F19" s="163">
        <v>1</v>
      </c>
      <c r="G19" s="355">
        <v>1</v>
      </c>
      <c r="H19" s="32">
        <v>1</v>
      </c>
      <c r="I19" s="224">
        <v>1</v>
      </c>
      <c r="J19" s="166"/>
      <c r="K19" s="31"/>
      <c r="L19" s="32">
        <v>1</v>
      </c>
      <c r="M19" s="33">
        <v>3</v>
      </c>
      <c r="N19" s="30">
        <v>1</v>
      </c>
      <c r="O19" s="31">
        <v>2</v>
      </c>
      <c r="P19" s="32">
        <v>1</v>
      </c>
      <c r="Q19" s="33">
        <v>1</v>
      </c>
      <c r="R19" s="30">
        <v>1</v>
      </c>
      <c r="S19" s="31">
        <v>2</v>
      </c>
      <c r="T19" s="32">
        <v>1</v>
      </c>
      <c r="U19" s="33">
        <v>1</v>
      </c>
      <c r="V19" s="30">
        <v>1</v>
      </c>
      <c r="W19" s="31">
        <v>1</v>
      </c>
      <c r="X19" s="32">
        <v>1</v>
      </c>
      <c r="Y19" s="225">
        <v>1</v>
      </c>
      <c r="Z19" s="30">
        <v>1</v>
      </c>
      <c r="AA19" s="31">
        <v>1</v>
      </c>
      <c r="AB19" s="32">
        <v>1</v>
      </c>
      <c r="AC19" s="225">
        <v>1</v>
      </c>
      <c r="AD19" s="317">
        <f t="shared" si="0"/>
        <v>5</v>
      </c>
      <c r="AE19" s="5">
        <f t="shared" si="1"/>
        <v>7</v>
      </c>
      <c r="AF19" s="6">
        <f t="shared" si="2"/>
        <v>6</v>
      </c>
      <c r="AG19" s="318">
        <f t="shared" si="3"/>
        <v>8</v>
      </c>
      <c r="AH19" s="350" t="s">
        <v>108</v>
      </c>
      <c r="AI19" s="434">
        <v>100</v>
      </c>
    </row>
    <row r="20" spans="1:35" ht="12.75">
      <c r="A20" s="227">
        <v>10</v>
      </c>
      <c r="B20" s="474" t="s">
        <v>279</v>
      </c>
      <c r="C20" s="153"/>
      <c r="D20" s="153"/>
      <c r="E20" s="352"/>
      <c r="F20" s="163">
        <v>1</v>
      </c>
      <c r="G20" s="355">
        <v>1</v>
      </c>
      <c r="H20" s="32">
        <v>1</v>
      </c>
      <c r="I20" s="224">
        <v>1</v>
      </c>
      <c r="J20" s="167"/>
      <c r="K20" s="31"/>
      <c r="L20" s="36"/>
      <c r="M20" s="37"/>
      <c r="N20" s="35">
        <v>1</v>
      </c>
      <c r="O20" s="31">
        <v>3</v>
      </c>
      <c r="P20" s="36">
        <v>1</v>
      </c>
      <c r="Q20" s="37">
        <v>1</v>
      </c>
      <c r="R20" s="35">
        <v>1</v>
      </c>
      <c r="S20" s="31">
        <v>1</v>
      </c>
      <c r="T20" s="36">
        <v>1</v>
      </c>
      <c r="U20" s="37">
        <v>1</v>
      </c>
      <c r="V20" s="35">
        <v>1</v>
      </c>
      <c r="W20" s="31">
        <v>1</v>
      </c>
      <c r="X20" s="36">
        <v>1</v>
      </c>
      <c r="Y20" s="234">
        <v>1</v>
      </c>
      <c r="Z20" s="35">
        <v>1</v>
      </c>
      <c r="AA20" s="31">
        <v>1</v>
      </c>
      <c r="AB20" s="36">
        <v>1</v>
      </c>
      <c r="AC20" s="234">
        <v>1</v>
      </c>
      <c r="AD20" s="317">
        <f t="shared" si="0"/>
        <v>5</v>
      </c>
      <c r="AE20" s="5">
        <f t="shared" si="1"/>
        <v>7</v>
      </c>
      <c r="AF20" s="6">
        <f t="shared" si="2"/>
        <v>5</v>
      </c>
      <c r="AG20" s="318">
        <f t="shared" si="3"/>
        <v>5</v>
      </c>
      <c r="AH20" s="322" t="s">
        <v>109</v>
      </c>
      <c r="AI20" s="435">
        <v>89.0321751</v>
      </c>
    </row>
    <row r="21" spans="1:35" ht="12.75">
      <c r="A21" s="248">
        <v>11</v>
      </c>
      <c r="B21" s="468" t="s">
        <v>161</v>
      </c>
      <c r="C21" s="96"/>
      <c r="D21" s="96"/>
      <c r="E21" s="382"/>
      <c r="F21" s="163">
        <v>1</v>
      </c>
      <c r="G21" s="355">
        <v>1</v>
      </c>
      <c r="H21" s="32">
        <v>1</v>
      </c>
      <c r="I21" s="224">
        <v>1</v>
      </c>
      <c r="J21" s="167"/>
      <c r="K21" s="31"/>
      <c r="L21" s="36"/>
      <c r="M21" s="37"/>
      <c r="N21" s="35">
        <v>1</v>
      </c>
      <c r="O21" s="31">
        <v>1</v>
      </c>
      <c r="P21" s="36">
        <v>1</v>
      </c>
      <c r="Q21" s="37">
        <v>1</v>
      </c>
      <c r="R21" s="35"/>
      <c r="S21" s="31"/>
      <c r="T21" s="36">
        <v>1</v>
      </c>
      <c r="U21" s="37">
        <v>1</v>
      </c>
      <c r="V21" s="35">
        <v>1</v>
      </c>
      <c r="W21" s="31">
        <v>1</v>
      </c>
      <c r="X21" s="36">
        <v>1</v>
      </c>
      <c r="Y21" s="234">
        <v>1</v>
      </c>
      <c r="Z21" s="35">
        <v>1</v>
      </c>
      <c r="AA21" s="31">
        <v>1</v>
      </c>
      <c r="AB21" s="36">
        <v>1</v>
      </c>
      <c r="AC21" s="234">
        <v>1</v>
      </c>
      <c r="AD21" s="317">
        <f t="shared" si="0"/>
        <v>4</v>
      </c>
      <c r="AE21" s="5">
        <f t="shared" si="1"/>
        <v>4</v>
      </c>
      <c r="AF21" s="6">
        <f t="shared" si="2"/>
        <v>5</v>
      </c>
      <c r="AG21" s="318">
        <f t="shared" si="3"/>
        <v>5</v>
      </c>
      <c r="AH21" s="350" t="s">
        <v>117</v>
      </c>
      <c r="AI21" s="435">
        <v>79.2672820303706</v>
      </c>
    </row>
    <row r="22" spans="1:35" ht="12.75">
      <c r="A22" s="227">
        <v>12</v>
      </c>
      <c r="B22" s="474" t="s">
        <v>277</v>
      </c>
      <c r="C22" s="153"/>
      <c r="D22" s="153"/>
      <c r="E22" s="352"/>
      <c r="F22" s="163">
        <v>1</v>
      </c>
      <c r="G22" s="355">
        <v>1</v>
      </c>
      <c r="H22" s="32">
        <v>1</v>
      </c>
      <c r="I22" s="224">
        <v>1</v>
      </c>
      <c r="J22" s="166"/>
      <c r="K22" s="39"/>
      <c r="L22" s="32"/>
      <c r="M22" s="33"/>
      <c r="N22" s="30"/>
      <c r="O22" s="39"/>
      <c r="P22" s="32">
        <v>1</v>
      </c>
      <c r="Q22" s="33">
        <v>1</v>
      </c>
      <c r="R22" s="30">
        <v>1</v>
      </c>
      <c r="S22" s="39">
        <v>1</v>
      </c>
      <c r="T22" s="32">
        <v>1</v>
      </c>
      <c r="U22" s="33">
        <v>1</v>
      </c>
      <c r="V22" s="30">
        <v>1</v>
      </c>
      <c r="W22" s="39">
        <v>1</v>
      </c>
      <c r="X22" s="32">
        <v>1</v>
      </c>
      <c r="Y22" s="225">
        <v>1</v>
      </c>
      <c r="Z22" s="30">
        <v>1</v>
      </c>
      <c r="AA22" s="39">
        <v>3</v>
      </c>
      <c r="AB22" s="32">
        <v>1</v>
      </c>
      <c r="AC22" s="225">
        <v>2</v>
      </c>
      <c r="AD22" s="317">
        <f t="shared" si="0"/>
        <v>4</v>
      </c>
      <c r="AE22" s="5">
        <f t="shared" si="1"/>
        <v>6</v>
      </c>
      <c r="AF22" s="6">
        <f t="shared" si="2"/>
        <v>5</v>
      </c>
      <c r="AG22" s="318">
        <f t="shared" si="3"/>
        <v>6</v>
      </c>
      <c r="AH22" s="322" t="s">
        <v>121</v>
      </c>
      <c r="AI22" s="435">
        <v>70.57338533429038</v>
      </c>
    </row>
    <row r="23" spans="1:35" ht="12.75">
      <c r="A23" s="248">
        <v>13</v>
      </c>
      <c r="B23" s="460" t="s">
        <v>214</v>
      </c>
      <c r="C23" s="96"/>
      <c r="D23" s="96"/>
      <c r="E23" s="382"/>
      <c r="F23" s="163">
        <v>1</v>
      </c>
      <c r="G23" s="355">
        <v>1</v>
      </c>
      <c r="H23" s="32">
        <v>1</v>
      </c>
      <c r="I23" s="224">
        <v>1</v>
      </c>
      <c r="J23" s="167"/>
      <c r="K23" s="31"/>
      <c r="L23" s="36"/>
      <c r="M23" s="37"/>
      <c r="N23" s="35">
        <v>1</v>
      </c>
      <c r="O23" s="31">
        <v>2</v>
      </c>
      <c r="P23" s="36">
        <v>1</v>
      </c>
      <c r="Q23" s="37">
        <v>1</v>
      </c>
      <c r="R23" s="35">
        <v>1</v>
      </c>
      <c r="S23" s="31">
        <v>2</v>
      </c>
      <c r="T23" s="36">
        <v>1</v>
      </c>
      <c r="U23" s="37">
        <v>1</v>
      </c>
      <c r="V23" s="35">
        <v>1</v>
      </c>
      <c r="W23" s="31">
        <v>2</v>
      </c>
      <c r="X23" s="36">
        <v>1</v>
      </c>
      <c r="Y23" s="234">
        <v>1</v>
      </c>
      <c r="Z23" s="35"/>
      <c r="AA23" s="31"/>
      <c r="AB23" s="36">
        <v>1</v>
      </c>
      <c r="AC23" s="234">
        <v>1</v>
      </c>
      <c r="AD23" s="317">
        <f t="shared" si="0"/>
        <v>4</v>
      </c>
      <c r="AE23" s="5">
        <f t="shared" si="1"/>
        <v>7</v>
      </c>
      <c r="AF23" s="6">
        <f t="shared" si="2"/>
        <v>5</v>
      </c>
      <c r="AG23" s="318">
        <f t="shared" si="3"/>
        <v>5</v>
      </c>
      <c r="AH23" s="350" t="s">
        <v>122</v>
      </c>
      <c r="AI23" s="435">
        <v>62.83302000482314</v>
      </c>
    </row>
    <row r="24" spans="1:35" s="634" customFormat="1" ht="12.75">
      <c r="A24" s="622">
        <v>14</v>
      </c>
      <c r="B24" s="746" t="s">
        <v>254</v>
      </c>
      <c r="C24" s="619"/>
      <c r="D24" s="619"/>
      <c r="E24" s="649"/>
      <c r="F24" s="768">
        <v>1</v>
      </c>
      <c r="G24" s="714">
        <v>1</v>
      </c>
      <c r="H24" s="769">
        <v>1</v>
      </c>
      <c r="I24" s="770">
        <v>1</v>
      </c>
      <c r="J24" s="717"/>
      <c r="K24" s="718"/>
      <c r="L24" s="715">
        <v>1</v>
      </c>
      <c r="M24" s="719">
        <v>1</v>
      </c>
      <c r="N24" s="720"/>
      <c r="O24" s="718"/>
      <c r="P24" s="715"/>
      <c r="Q24" s="719"/>
      <c r="R24" s="720">
        <v>1</v>
      </c>
      <c r="S24" s="718">
        <v>1</v>
      </c>
      <c r="T24" s="715">
        <v>1</v>
      </c>
      <c r="U24" s="719">
        <v>1</v>
      </c>
      <c r="V24" s="720">
        <v>1</v>
      </c>
      <c r="W24" s="718">
        <v>2</v>
      </c>
      <c r="X24" s="715">
        <v>1</v>
      </c>
      <c r="Y24" s="721">
        <v>1</v>
      </c>
      <c r="Z24" s="720"/>
      <c r="AA24" s="718"/>
      <c r="AB24" s="715"/>
      <c r="AC24" s="721"/>
      <c r="AD24" s="626">
        <f t="shared" si="0"/>
        <v>3</v>
      </c>
      <c r="AE24" s="627">
        <f t="shared" si="1"/>
        <v>4</v>
      </c>
      <c r="AF24" s="628">
        <f t="shared" si="2"/>
        <v>4</v>
      </c>
      <c r="AG24" s="629">
        <f t="shared" si="3"/>
        <v>4</v>
      </c>
      <c r="AH24" s="750" t="s">
        <v>123</v>
      </c>
      <c r="AI24" s="775">
        <v>55.94160439131216</v>
      </c>
    </row>
    <row r="25" spans="1:35" ht="12.75">
      <c r="A25" s="248">
        <v>15</v>
      </c>
      <c r="B25" s="458" t="s">
        <v>134</v>
      </c>
      <c r="C25" s="153"/>
      <c r="D25" s="153"/>
      <c r="E25" s="352"/>
      <c r="F25" s="163">
        <v>1</v>
      </c>
      <c r="G25" s="355">
        <v>1</v>
      </c>
      <c r="H25" s="32">
        <v>1</v>
      </c>
      <c r="I25" s="224">
        <v>1</v>
      </c>
      <c r="J25" s="167"/>
      <c r="K25" s="31"/>
      <c r="L25" s="36"/>
      <c r="M25" s="37"/>
      <c r="N25" s="35"/>
      <c r="O25" s="31"/>
      <c r="P25" s="36">
        <v>1</v>
      </c>
      <c r="Q25" s="37">
        <v>2</v>
      </c>
      <c r="R25" s="35">
        <v>1</v>
      </c>
      <c r="S25" s="31">
        <v>1</v>
      </c>
      <c r="T25" s="36">
        <v>1</v>
      </c>
      <c r="U25" s="37">
        <v>1</v>
      </c>
      <c r="V25" s="35"/>
      <c r="W25" s="31"/>
      <c r="X25" s="36">
        <v>1</v>
      </c>
      <c r="Y25" s="234">
        <v>1</v>
      </c>
      <c r="Z25" s="35"/>
      <c r="AA25" s="31"/>
      <c r="AB25" s="36">
        <v>1</v>
      </c>
      <c r="AC25" s="234">
        <v>1</v>
      </c>
      <c r="AD25" s="317">
        <f t="shared" si="0"/>
        <v>2</v>
      </c>
      <c r="AE25" s="5">
        <f t="shared" si="1"/>
        <v>2</v>
      </c>
      <c r="AF25" s="6">
        <f t="shared" si="2"/>
        <v>5</v>
      </c>
      <c r="AG25" s="318">
        <f t="shared" si="3"/>
        <v>6</v>
      </c>
      <c r="AH25" s="350" t="s">
        <v>124</v>
      </c>
      <c r="AI25" s="435">
        <v>56</v>
      </c>
    </row>
    <row r="26" spans="1:35" ht="12.75">
      <c r="A26" s="227">
        <v>16</v>
      </c>
      <c r="B26" s="463" t="s">
        <v>222</v>
      </c>
      <c r="C26" s="153"/>
      <c r="D26" s="153"/>
      <c r="E26" s="352"/>
      <c r="F26" s="163">
        <v>1</v>
      </c>
      <c r="G26" s="355">
        <v>1</v>
      </c>
      <c r="H26" s="32">
        <v>1</v>
      </c>
      <c r="I26" s="224">
        <v>1</v>
      </c>
      <c r="J26" s="166"/>
      <c r="K26" s="31"/>
      <c r="L26" s="32"/>
      <c r="M26" s="33"/>
      <c r="N26" s="30"/>
      <c r="O26" s="31"/>
      <c r="P26" s="32"/>
      <c r="Q26" s="33"/>
      <c r="R26" s="30"/>
      <c r="S26" s="31"/>
      <c r="T26" s="32">
        <v>1</v>
      </c>
      <c r="U26" s="33">
        <v>1</v>
      </c>
      <c r="V26" s="30"/>
      <c r="W26" s="31"/>
      <c r="X26" s="32">
        <v>1</v>
      </c>
      <c r="Y26" s="225">
        <v>2</v>
      </c>
      <c r="Z26" s="30">
        <v>1</v>
      </c>
      <c r="AA26" s="31">
        <v>2</v>
      </c>
      <c r="AB26" s="32">
        <v>1</v>
      </c>
      <c r="AC26" s="225">
        <v>2</v>
      </c>
      <c r="AD26" s="317">
        <f t="shared" si="0"/>
        <v>2</v>
      </c>
      <c r="AE26" s="5">
        <f t="shared" si="1"/>
        <v>3</v>
      </c>
      <c r="AF26" s="6">
        <f t="shared" si="2"/>
        <v>4</v>
      </c>
      <c r="AG26" s="318">
        <f t="shared" si="3"/>
        <v>6</v>
      </c>
      <c r="AH26" s="322" t="s">
        <v>125</v>
      </c>
      <c r="AI26" s="435">
        <v>50</v>
      </c>
    </row>
    <row r="27" spans="1:35" ht="12.75">
      <c r="A27" s="248">
        <v>17</v>
      </c>
      <c r="B27" s="474" t="s">
        <v>247</v>
      </c>
      <c r="C27" s="96"/>
      <c r="D27" s="96"/>
      <c r="E27" s="382"/>
      <c r="F27" s="163">
        <v>1</v>
      </c>
      <c r="G27" s="355">
        <v>1</v>
      </c>
      <c r="H27" s="32">
        <v>1</v>
      </c>
      <c r="I27" s="224">
        <v>1</v>
      </c>
      <c r="J27" s="167"/>
      <c r="K27" s="31"/>
      <c r="L27" s="36"/>
      <c r="M27" s="37"/>
      <c r="N27" s="35"/>
      <c r="O27" s="31"/>
      <c r="P27" s="36">
        <v>1</v>
      </c>
      <c r="Q27" s="37">
        <v>1</v>
      </c>
      <c r="R27" s="35"/>
      <c r="S27" s="31"/>
      <c r="T27" s="36">
        <v>1</v>
      </c>
      <c r="U27" s="37">
        <v>1</v>
      </c>
      <c r="V27" s="35"/>
      <c r="W27" s="31"/>
      <c r="X27" s="36">
        <v>1</v>
      </c>
      <c r="Y27" s="234">
        <v>2</v>
      </c>
      <c r="Z27" s="35"/>
      <c r="AA27" s="31"/>
      <c r="AB27" s="36">
        <v>1</v>
      </c>
      <c r="AC27" s="234">
        <v>1</v>
      </c>
      <c r="AD27" s="317">
        <f t="shared" si="0"/>
        <v>1</v>
      </c>
      <c r="AE27" s="5">
        <f t="shared" si="1"/>
        <v>1</v>
      </c>
      <c r="AF27" s="6">
        <f t="shared" si="2"/>
        <v>5</v>
      </c>
      <c r="AG27" s="318">
        <f t="shared" si="3"/>
        <v>6</v>
      </c>
      <c r="AH27" s="350" t="s">
        <v>275</v>
      </c>
      <c r="AI27" s="435">
        <v>44</v>
      </c>
    </row>
    <row r="28" spans="1:35" ht="12.75">
      <c r="A28" s="227">
        <v>18</v>
      </c>
      <c r="B28" s="458" t="s">
        <v>132</v>
      </c>
      <c r="C28" s="153"/>
      <c r="D28" s="153"/>
      <c r="E28" s="352"/>
      <c r="F28" s="235">
        <v>1</v>
      </c>
      <c r="G28" s="31">
        <v>1</v>
      </c>
      <c r="H28" s="36">
        <v>1</v>
      </c>
      <c r="I28" s="233">
        <v>1</v>
      </c>
      <c r="J28" s="167"/>
      <c r="K28" s="31"/>
      <c r="L28" s="36"/>
      <c r="M28" s="37"/>
      <c r="N28" s="35"/>
      <c r="O28" s="31"/>
      <c r="P28" s="36">
        <v>1</v>
      </c>
      <c r="Q28" s="37">
        <v>2</v>
      </c>
      <c r="R28" s="35"/>
      <c r="S28" s="31"/>
      <c r="T28" s="36">
        <v>1</v>
      </c>
      <c r="U28" s="37">
        <v>1</v>
      </c>
      <c r="V28" s="35"/>
      <c r="W28" s="31"/>
      <c r="X28" s="36">
        <v>1</v>
      </c>
      <c r="Y28" s="234">
        <v>1</v>
      </c>
      <c r="Z28" s="35"/>
      <c r="AA28" s="31"/>
      <c r="AB28" s="36">
        <v>1</v>
      </c>
      <c r="AC28" s="234">
        <v>1</v>
      </c>
      <c r="AD28" s="317">
        <f t="shared" si="0"/>
        <v>1</v>
      </c>
      <c r="AE28" s="5">
        <f t="shared" si="1"/>
        <v>1</v>
      </c>
      <c r="AF28" s="6">
        <f t="shared" si="2"/>
        <v>5</v>
      </c>
      <c r="AG28" s="318">
        <f t="shared" si="3"/>
        <v>6</v>
      </c>
      <c r="AH28" s="322" t="s">
        <v>126</v>
      </c>
      <c r="AI28" s="435">
        <v>39</v>
      </c>
    </row>
    <row r="29" spans="1:35" ht="12.75">
      <c r="A29" s="248">
        <v>19</v>
      </c>
      <c r="B29" s="474" t="s">
        <v>278</v>
      </c>
      <c r="C29" s="153"/>
      <c r="D29" s="153"/>
      <c r="E29" s="352"/>
      <c r="F29" s="238">
        <v>1</v>
      </c>
      <c r="G29" s="39">
        <v>2</v>
      </c>
      <c r="H29" s="32">
        <v>1</v>
      </c>
      <c r="I29" s="224">
        <v>1</v>
      </c>
      <c r="J29" s="166"/>
      <c r="K29" s="39"/>
      <c r="L29" s="32"/>
      <c r="M29" s="33"/>
      <c r="N29" s="30"/>
      <c r="O29" s="39"/>
      <c r="P29" s="32"/>
      <c r="Q29" s="33"/>
      <c r="R29" s="30"/>
      <c r="S29" s="39"/>
      <c r="T29" s="32"/>
      <c r="U29" s="33"/>
      <c r="V29" s="30"/>
      <c r="W29" s="39"/>
      <c r="X29" s="32"/>
      <c r="Y29" s="225"/>
      <c r="Z29" s="30"/>
      <c r="AA29" s="39"/>
      <c r="AB29" s="32">
        <v>1</v>
      </c>
      <c r="AC29" s="225">
        <v>2</v>
      </c>
      <c r="AD29" s="317">
        <f t="shared" si="0"/>
        <v>1</v>
      </c>
      <c r="AE29" s="5">
        <f t="shared" si="1"/>
        <v>2</v>
      </c>
      <c r="AF29" s="6">
        <f t="shared" si="2"/>
        <v>2</v>
      </c>
      <c r="AG29" s="318">
        <f t="shared" si="3"/>
        <v>3</v>
      </c>
      <c r="AH29" s="350" t="s">
        <v>297</v>
      </c>
      <c r="AI29" s="435">
        <v>35</v>
      </c>
    </row>
    <row r="30" spans="1:35" ht="12.75">
      <c r="A30" s="227">
        <v>20</v>
      </c>
      <c r="B30" s="581" t="s">
        <v>285</v>
      </c>
      <c r="C30" s="153"/>
      <c r="D30" s="153"/>
      <c r="E30" s="352"/>
      <c r="F30" s="444"/>
      <c r="G30" s="31"/>
      <c r="H30" s="36"/>
      <c r="I30" s="233"/>
      <c r="J30" s="167"/>
      <c r="K30" s="31"/>
      <c r="L30" s="36"/>
      <c r="M30" s="37"/>
      <c r="N30" s="35"/>
      <c r="O30" s="31"/>
      <c r="P30" s="36">
        <v>1</v>
      </c>
      <c r="Q30" s="37">
        <v>1</v>
      </c>
      <c r="R30" s="35"/>
      <c r="S30" s="31"/>
      <c r="T30" s="36">
        <v>1</v>
      </c>
      <c r="U30" s="37">
        <v>1</v>
      </c>
      <c r="V30" s="35"/>
      <c r="W30" s="31"/>
      <c r="X30" s="36">
        <v>1</v>
      </c>
      <c r="Y30" s="234">
        <v>1</v>
      </c>
      <c r="Z30" s="35"/>
      <c r="AA30" s="31"/>
      <c r="AB30" s="36">
        <v>1</v>
      </c>
      <c r="AC30" s="234">
        <v>1</v>
      </c>
      <c r="AD30" s="317">
        <f t="shared" si="0"/>
        <v>0</v>
      </c>
      <c r="AE30" s="5">
        <f t="shared" si="1"/>
        <v>0</v>
      </c>
      <c r="AF30" s="6">
        <f t="shared" si="2"/>
        <v>4</v>
      </c>
      <c r="AG30" s="318">
        <f t="shared" si="3"/>
        <v>4</v>
      </c>
      <c r="AH30" s="322" t="s">
        <v>298</v>
      </c>
      <c r="AI30" s="435">
        <v>31</v>
      </c>
    </row>
    <row r="31" spans="1:35" ht="12.75">
      <c r="A31" s="248">
        <v>21</v>
      </c>
      <c r="B31" s="474" t="s">
        <v>296</v>
      </c>
      <c r="C31" s="153"/>
      <c r="D31" s="153"/>
      <c r="E31" s="352"/>
      <c r="F31" s="235"/>
      <c r="G31" s="41"/>
      <c r="H31" s="42"/>
      <c r="I31" s="233"/>
      <c r="J31" s="167"/>
      <c r="K31" s="31"/>
      <c r="L31" s="36"/>
      <c r="M31" s="37"/>
      <c r="N31" s="35"/>
      <c r="O31" s="31"/>
      <c r="P31" s="36">
        <v>1</v>
      </c>
      <c r="Q31" s="37">
        <v>1</v>
      </c>
      <c r="R31" s="35"/>
      <c r="S31" s="31"/>
      <c r="T31" s="36"/>
      <c r="U31" s="37"/>
      <c r="V31" s="35"/>
      <c r="W31" s="31"/>
      <c r="X31" s="36">
        <v>1</v>
      </c>
      <c r="Y31" s="234">
        <v>1</v>
      </c>
      <c r="Z31" s="35"/>
      <c r="AA31" s="31"/>
      <c r="AB31" s="36">
        <v>1</v>
      </c>
      <c r="AC31" s="234">
        <v>1</v>
      </c>
      <c r="AD31" s="317">
        <f t="shared" si="0"/>
        <v>0</v>
      </c>
      <c r="AE31" s="5">
        <f t="shared" si="1"/>
        <v>0</v>
      </c>
      <c r="AF31" s="6">
        <f t="shared" si="2"/>
        <v>3</v>
      </c>
      <c r="AG31" s="318">
        <f t="shared" si="3"/>
        <v>3</v>
      </c>
      <c r="AH31" s="350" t="s">
        <v>299</v>
      </c>
      <c r="AI31" s="435">
        <v>28</v>
      </c>
    </row>
    <row r="32" spans="1:35" ht="12.75">
      <c r="A32" s="227">
        <v>22</v>
      </c>
      <c r="C32" s="153"/>
      <c r="D32" s="153"/>
      <c r="E32" s="352"/>
      <c r="F32" s="444"/>
      <c r="G32" s="41"/>
      <c r="H32" s="42"/>
      <c r="I32" s="233"/>
      <c r="J32" s="167"/>
      <c r="K32" s="31"/>
      <c r="L32" s="36"/>
      <c r="M32" s="37"/>
      <c r="N32" s="35"/>
      <c r="O32" s="31"/>
      <c r="P32" s="36"/>
      <c r="Q32" s="37"/>
      <c r="R32" s="35"/>
      <c r="S32" s="31"/>
      <c r="T32" s="36"/>
      <c r="U32" s="37"/>
      <c r="V32" s="35"/>
      <c r="W32" s="31"/>
      <c r="X32" s="36"/>
      <c r="Y32" s="234"/>
      <c r="Z32" s="35"/>
      <c r="AA32" s="31"/>
      <c r="AB32" s="36"/>
      <c r="AC32" s="234"/>
      <c r="AD32" s="317">
        <f t="shared" si="0"/>
        <v>0</v>
      </c>
      <c r="AE32" s="5">
        <f t="shared" si="1"/>
        <v>0</v>
      </c>
      <c r="AF32" s="6">
        <f t="shared" si="2"/>
        <v>0</v>
      </c>
      <c r="AG32" s="318">
        <f t="shared" si="3"/>
        <v>0</v>
      </c>
      <c r="AH32" s="170"/>
      <c r="AI32" s="435"/>
    </row>
    <row r="33" spans="1:35" ht="13.5" thickBot="1">
      <c r="A33" s="299">
        <v>23</v>
      </c>
      <c r="B33" s="474"/>
      <c r="C33" s="257"/>
      <c r="D33" s="257"/>
      <c r="E33" s="438"/>
      <c r="F33" s="445"/>
      <c r="G33" s="43"/>
      <c r="H33" s="44"/>
      <c r="I33" s="385"/>
      <c r="J33" s="383"/>
      <c r="K33" s="47"/>
      <c r="L33" s="44"/>
      <c r="M33" s="45"/>
      <c r="N33" s="46"/>
      <c r="O33" s="47"/>
      <c r="P33" s="44"/>
      <c r="Q33" s="45"/>
      <c r="R33" s="46"/>
      <c r="S33" s="47"/>
      <c r="T33" s="44"/>
      <c r="U33" s="45"/>
      <c r="V33" s="46"/>
      <c r="W33" s="47"/>
      <c r="X33" s="48"/>
      <c r="Y33" s="327"/>
      <c r="Z33" s="46"/>
      <c r="AA33" s="47"/>
      <c r="AB33" s="48"/>
      <c r="AC33" s="327"/>
      <c r="AD33" s="317">
        <f t="shared" si="0"/>
        <v>0</v>
      </c>
      <c r="AE33" s="5">
        <f t="shared" si="1"/>
        <v>0</v>
      </c>
      <c r="AF33" s="6">
        <f t="shared" si="2"/>
        <v>0</v>
      </c>
      <c r="AG33" s="318">
        <f t="shared" si="3"/>
        <v>0</v>
      </c>
      <c r="AH33" s="173"/>
      <c r="AI33" s="435"/>
    </row>
    <row r="34" spans="1:34" ht="11.25">
      <c r="A34" s="9"/>
      <c r="B34" s="1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1.25">
      <c r="A35" s="9"/>
      <c r="B35" s="1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3.5" thickBot="1">
      <c r="A36" s="9"/>
      <c r="B36" s="17"/>
      <c r="C36" s="17"/>
      <c r="D36" s="17"/>
      <c r="E36" s="17"/>
      <c r="F36" s="18" t="s">
        <v>29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9"/>
    </row>
    <row r="37" spans="1:34" ht="13.5" customHeight="1" thickBot="1">
      <c r="A37" s="9"/>
      <c r="B37" s="186" t="str">
        <f>CONCATENATE($C$4," pogrupis")</f>
        <v> pogrupis</v>
      </c>
      <c r="C37" s="62"/>
      <c r="D37" s="62"/>
      <c r="E37" s="49"/>
      <c r="F37" s="802" t="s">
        <v>7</v>
      </c>
      <c r="G37" s="803"/>
      <c r="H37" s="803"/>
      <c r="I37" s="804"/>
      <c r="J37" s="799" t="s">
        <v>8</v>
      </c>
      <c r="K37" s="800"/>
      <c r="L37" s="800"/>
      <c r="M37" s="801"/>
      <c r="N37" s="799" t="s">
        <v>9</v>
      </c>
      <c r="O37" s="800"/>
      <c r="P37" s="800"/>
      <c r="Q37" s="801"/>
      <c r="R37" s="799" t="s">
        <v>30</v>
      </c>
      <c r="S37" s="800"/>
      <c r="T37" s="800"/>
      <c r="U37" s="801"/>
      <c r="V37" s="799" t="s">
        <v>31</v>
      </c>
      <c r="W37" s="800"/>
      <c r="X37" s="800"/>
      <c r="Y37" s="801"/>
      <c r="Z37" s="799" t="s">
        <v>31</v>
      </c>
      <c r="AA37" s="800"/>
      <c r="AB37" s="800"/>
      <c r="AC37" s="801"/>
      <c r="AD37" s="791" t="s">
        <v>10</v>
      </c>
      <c r="AE37" s="792"/>
      <c r="AF37" s="792"/>
      <c r="AG37" s="794"/>
      <c r="AH37" s="20"/>
    </row>
    <row r="38" spans="1:35" ht="12" thickBot="1">
      <c r="A38" s="313" t="s">
        <v>11</v>
      </c>
      <c r="B38" s="168" t="s">
        <v>12</v>
      </c>
      <c r="C38" s="175" t="s">
        <v>13</v>
      </c>
      <c r="D38" s="175" t="s">
        <v>71</v>
      </c>
      <c r="E38" s="169" t="s">
        <v>72</v>
      </c>
      <c r="F38" s="353" t="s">
        <v>14</v>
      </c>
      <c r="G38" s="354" t="s">
        <v>16</v>
      </c>
      <c r="H38" s="439" t="s">
        <v>15</v>
      </c>
      <c r="I38" s="440" t="s">
        <v>16</v>
      </c>
      <c r="J38" s="21" t="s">
        <v>14</v>
      </c>
      <c r="K38" s="22" t="s">
        <v>16</v>
      </c>
      <c r="L38" s="23" t="s">
        <v>15</v>
      </c>
      <c r="M38" s="24" t="s">
        <v>16</v>
      </c>
      <c r="N38" s="21" t="s">
        <v>14</v>
      </c>
      <c r="O38" s="22" t="s">
        <v>16</v>
      </c>
      <c r="P38" s="23" t="s">
        <v>15</v>
      </c>
      <c r="Q38" s="24" t="s">
        <v>16</v>
      </c>
      <c r="R38" s="21" t="s">
        <v>14</v>
      </c>
      <c r="S38" s="22" t="s">
        <v>16</v>
      </c>
      <c r="T38" s="23" t="s">
        <v>15</v>
      </c>
      <c r="U38" s="24" t="s">
        <v>16</v>
      </c>
      <c r="V38" s="21" t="s">
        <v>14</v>
      </c>
      <c r="W38" s="22" t="s">
        <v>16</v>
      </c>
      <c r="X38" s="23" t="s">
        <v>15</v>
      </c>
      <c r="Y38" s="314" t="s">
        <v>16</v>
      </c>
      <c r="Z38" s="21" t="s">
        <v>14</v>
      </c>
      <c r="AA38" s="22" t="s">
        <v>16</v>
      </c>
      <c r="AB38" s="23" t="s">
        <v>15</v>
      </c>
      <c r="AC38" s="314" t="s">
        <v>16</v>
      </c>
      <c r="AD38" s="202" t="s">
        <v>14</v>
      </c>
      <c r="AE38" s="396" t="s">
        <v>16</v>
      </c>
      <c r="AF38" s="202" t="s">
        <v>15</v>
      </c>
      <c r="AG38" s="397" t="s">
        <v>16</v>
      </c>
      <c r="AH38" s="332" t="s">
        <v>3</v>
      </c>
      <c r="AI38" s="207" t="s">
        <v>17</v>
      </c>
    </row>
    <row r="39" spans="1:35" s="616" customFormat="1" ht="12.75">
      <c r="A39" s="730">
        <v>1</v>
      </c>
      <c r="B39" s="600" t="s">
        <v>207</v>
      </c>
      <c r="C39" s="674"/>
      <c r="D39" s="674"/>
      <c r="E39" s="703"/>
      <c r="F39" s="776">
        <v>1</v>
      </c>
      <c r="G39" s="733">
        <v>1</v>
      </c>
      <c r="H39" s="734">
        <v>1</v>
      </c>
      <c r="I39" s="735">
        <v>1</v>
      </c>
      <c r="J39" s="706">
        <v>1</v>
      </c>
      <c r="K39" s="695">
        <v>1</v>
      </c>
      <c r="L39" s="664">
        <v>1</v>
      </c>
      <c r="M39" s="707">
        <v>1</v>
      </c>
      <c r="N39" s="708">
        <v>1</v>
      </c>
      <c r="O39" s="695">
        <v>1</v>
      </c>
      <c r="P39" s="664">
        <v>1</v>
      </c>
      <c r="Q39" s="707">
        <v>1</v>
      </c>
      <c r="R39" s="708">
        <v>1</v>
      </c>
      <c r="S39" s="695">
        <v>1</v>
      </c>
      <c r="T39" s="664">
        <v>1</v>
      </c>
      <c r="U39" s="707">
        <v>1</v>
      </c>
      <c r="V39" s="708">
        <v>1</v>
      </c>
      <c r="W39" s="695">
        <v>1</v>
      </c>
      <c r="X39" s="664">
        <v>1</v>
      </c>
      <c r="Y39" s="666">
        <v>1</v>
      </c>
      <c r="Z39" s="708">
        <v>1</v>
      </c>
      <c r="AA39" s="695">
        <v>1</v>
      </c>
      <c r="AB39" s="664">
        <v>1</v>
      </c>
      <c r="AC39" s="666">
        <v>1</v>
      </c>
      <c r="AD39" s="696">
        <f aca="true" t="shared" si="4" ref="AD39:AD50">F39+J39+N39+R39+V39+Z39</f>
        <v>6</v>
      </c>
      <c r="AE39" s="697">
        <f aca="true" t="shared" si="5" ref="AE39:AE50">G39+K39+O39+S39+W39+AA39</f>
        <v>6</v>
      </c>
      <c r="AF39" s="698">
        <f aca="true" t="shared" si="6" ref="AF39:AF50">H39+L39+P39+T39+X39+AB39</f>
        <v>6</v>
      </c>
      <c r="AG39" s="699">
        <f aca="true" t="shared" si="7" ref="AG39:AG50">I39+M39+Q39+U39+Y39+AC39</f>
        <v>6</v>
      </c>
      <c r="AH39" s="710" t="s">
        <v>102</v>
      </c>
      <c r="AI39" s="702"/>
    </row>
    <row r="40" spans="1:35" s="616" customFormat="1" ht="12.75">
      <c r="A40" s="604">
        <v>2</v>
      </c>
      <c r="B40" s="600" t="s">
        <v>203</v>
      </c>
      <c r="C40" s="674"/>
      <c r="D40" s="674"/>
      <c r="E40" s="703"/>
      <c r="F40" s="662">
        <v>1</v>
      </c>
      <c r="G40" s="663">
        <v>1</v>
      </c>
      <c r="H40" s="664">
        <v>1</v>
      </c>
      <c r="I40" s="665">
        <v>1</v>
      </c>
      <c r="J40" s="706">
        <v>1</v>
      </c>
      <c r="K40" s="663">
        <v>1</v>
      </c>
      <c r="L40" s="664">
        <v>1</v>
      </c>
      <c r="M40" s="707">
        <v>1</v>
      </c>
      <c r="N40" s="708"/>
      <c r="O40" s="663"/>
      <c r="P40" s="664">
        <v>1</v>
      </c>
      <c r="Q40" s="707">
        <v>1</v>
      </c>
      <c r="R40" s="708">
        <v>1</v>
      </c>
      <c r="S40" s="663">
        <v>4</v>
      </c>
      <c r="T40" s="664">
        <v>1</v>
      </c>
      <c r="U40" s="707">
        <v>1</v>
      </c>
      <c r="V40" s="708">
        <v>1</v>
      </c>
      <c r="W40" s="663">
        <v>2</v>
      </c>
      <c r="X40" s="664">
        <v>1</v>
      </c>
      <c r="Y40" s="666">
        <v>1</v>
      </c>
      <c r="Z40" s="708">
        <v>1</v>
      </c>
      <c r="AA40" s="663">
        <v>1</v>
      </c>
      <c r="AB40" s="664">
        <v>1</v>
      </c>
      <c r="AC40" s="666">
        <v>1</v>
      </c>
      <c r="AD40" s="696">
        <f t="shared" si="4"/>
        <v>5</v>
      </c>
      <c r="AE40" s="697">
        <f t="shared" si="5"/>
        <v>9</v>
      </c>
      <c r="AF40" s="698">
        <f t="shared" si="6"/>
        <v>6</v>
      </c>
      <c r="AG40" s="699">
        <f t="shared" si="7"/>
        <v>6</v>
      </c>
      <c r="AH40" s="729" t="s">
        <v>103</v>
      </c>
      <c r="AI40" s="615"/>
    </row>
    <row r="41" spans="1:35" s="616" customFormat="1" ht="12.75">
      <c r="A41" s="604">
        <v>4</v>
      </c>
      <c r="B41" s="600" t="s">
        <v>199</v>
      </c>
      <c r="C41" s="674"/>
      <c r="D41" s="674"/>
      <c r="E41" s="703"/>
      <c r="F41" s="777">
        <v>1</v>
      </c>
      <c r="G41" s="737">
        <v>1</v>
      </c>
      <c r="H41" s="738">
        <v>1</v>
      </c>
      <c r="I41" s="739">
        <v>1</v>
      </c>
      <c r="J41" s="740"/>
      <c r="K41" s="741"/>
      <c r="L41" s="742">
        <v>1</v>
      </c>
      <c r="M41" s="743">
        <v>2</v>
      </c>
      <c r="N41" s="744"/>
      <c r="O41" s="741"/>
      <c r="P41" s="742">
        <v>1</v>
      </c>
      <c r="Q41" s="743">
        <v>1</v>
      </c>
      <c r="R41" s="744"/>
      <c r="S41" s="741"/>
      <c r="T41" s="742"/>
      <c r="U41" s="743"/>
      <c r="V41" s="744">
        <v>1</v>
      </c>
      <c r="W41" s="741">
        <v>2</v>
      </c>
      <c r="X41" s="742">
        <v>1</v>
      </c>
      <c r="Y41" s="745">
        <v>1</v>
      </c>
      <c r="Z41" s="744">
        <v>1</v>
      </c>
      <c r="AA41" s="741">
        <v>2</v>
      </c>
      <c r="AB41" s="742">
        <v>1</v>
      </c>
      <c r="AC41" s="745">
        <v>1</v>
      </c>
      <c r="AD41" s="696">
        <f t="shared" si="4"/>
        <v>3</v>
      </c>
      <c r="AE41" s="697">
        <f t="shared" si="5"/>
        <v>5</v>
      </c>
      <c r="AF41" s="698">
        <f t="shared" si="6"/>
        <v>5</v>
      </c>
      <c r="AG41" s="699">
        <f t="shared" si="7"/>
        <v>6</v>
      </c>
      <c r="AH41" s="729" t="s">
        <v>104</v>
      </c>
      <c r="AI41" s="778"/>
    </row>
    <row r="42" spans="1:35" s="616" customFormat="1" ht="12.75">
      <c r="A42" s="604">
        <v>3</v>
      </c>
      <c r="B42" s="753" t="s">
        <v>177</v>
      </c>
      <c r="C42" s="601"/>
      <c r="D42" s="601"/>
      <c r="E42" s="656"/>
      <c r="F42" s="662">
        <v>1</v>
      </c>
      <c r="G42" s="663">
        <v>1</v>
      </c>
      <c r="H42" s="664">
        <v>1</v>
      </c>
      <c r="I42" s="665">
        <v>1</v>
      </c>
      <c r="J42" s="706"/>
      <c r="K42" s="663"/>
      <c r="L42" s="664"/>
      <c r="M42" s="707"/>
      <c r="N42" s="708"/>
      <c r="O42" s="663"/>
      <c r="P42" s="664">
        <v>1</v>
      </c>
      <c r="Q42" s="707">
        <v>1</v>
      </c>
      <c r="R42" s="708"/>
      <c r="S42" s="663"/>
      <c r="T42" s="664">
        <v>1</v>
      </c>
      <c r="U42" s="707">
        <v>2</v>
      </c>
      <c r="V42" s="708"/>
      <c r="W42" s="663"/>
      <c r="X42" s="664">
        <v>1</v>
      </c>
      <c r="Y42" s="666">
        <v>1</v>
      </c>
      <c r="Z42" s="708"/>
      <c r="AA42" s="663"/>
      <c r="AB42" s="664">
        <v>1</v>
      </c>
      <c r="AC42" s="666">
        <v>1</v>
      </c>
      <c r="AD42" s="696">
        <f t="shared" si="4"/>
        <v>1</v>
      </c>
      <c r="AE42" s="697">
        <f t="shared" si="5"/>
        <v>1</v>
      </c>
      <c r="AF42" s="698">
        <f t="shared" si="6"/>
        <v>5</v>
      </c>
      <c r="AG42" s="699">
        <f t="shared" si="7"/>
        <v>6</v>
      </c>
      <c r="AH42" s="710" t="s">
        <v>105</v>
      </c>
      <c r="AI42" s="615"/>
    </row>
    <row r="43" spans="1:35" s="616" customFormat="1" ht="12.75">
      <c r="A43" s="604">
        <v>5</v>
      </c>
      <c r="B43" s="600" t="s">
        <v>205</v>
      </c>
      <c r="C43" s="674"/>
      <c r="D43" s="674"/>
      <c r="E43" s="703"/>
      <c r="F43" s="662">
        <v>1</v>
      </c>
      <c r="G43" s="663">
        <v>1</v>
      </c>
      <c r="H43" s="664">
        <v>1</v>
      </c>
      <c r="I43" s="665">
        <v>1</v>
      </c>
      <c r="J43" s="706"/>
      <c r="K43" s="663"/>
      <c r="L43" s="664">
        <v>1</v>
      </c>
      <c r="M43" s="707">
        <v>2</v>
      </c>
      <c r="N43" s="708"/>
      <c r="O43" s="663"/>
      <c r="P43" s="664">
        <v>1</v>
      </c>
      <c r="Q43" s="707">
        <v>1</v>
      </c>
      <c r="R43" s="708"/>
      <c r="S43" s="663"/>
      <c r="T43" s="664"/>
      <c r="U43" s="707"/>
      <c r="V43" s="708"/>
      <c r="W43" s="663"/>
      <c r="X43" s="664"/>
      <c r="Y43" s="666"/>
      <c r="Z43" s="708"/>
      <c r="AA43" s="663"/>
      <c r="AB43" s="664">
        <v>1</v>
      </c>
      <c r="AC43" s="666">
        <v>1</v>
      </c>
      <c r="AD43" s="696">
        <f t="shared" si="4"/>
        <v>1</v>
      </c>
      <c r="AE43" s="697">
        <f t="shared" si="5"/>
        <v>1</v>
      </c>
      <c r="AF43" s="698">
        <f t="shared" si="6"/>
        <v>4</v>
      </c>
      <c r="AG43" s="699">
        <f t="shared" si="7"/>
        <v>5</v>
      </c>
      <c r="AH43" s="729" t="s">
        <v>106</v>
      </c>
      <c r="AI43" s="702"/>
    </row>
    <row r="44" spans="1:35" s="616" customFormat="1" ht="12.75">
      <c r="A44" s="604">
        <v>7</v>
      </c>
      <c r="B44" s="600" t="s">
        <v>264</v>
      </c>
      <c r="C44" s="674"/>
      <c r="D44" s="674"/>
      <c r="E44" s="703"/>
      <c r="F44" s="736">
        <v>1</v>
      </c>
      <c r="G44" s="737">
        <v>2</v>
      </c>
      <c r="H44" s="738">
        <v>1</v>
      </c>
      <c r="I44" s="739">
        <v>2</v>
      </c>
      <c r="J44" s="740"/>
      <c r="K44" s="741"/>
      <c r="L44" s="742">
        <v>1</v>
      </c>
      <c r="M44" s="743">
        <v>1</v>
      </c>
      <c r="N44" s="744"/>
      <c r="O44" s="741"/>
      <c r="P44" s="742">
        <v>1</v>
      </c>
      <c r="Q44" s="743">
        <v>1</v>
      </c>
      <c r="R44" s="744"/>
      <c r="S44" s="741"/>
      <c r="T44" s="742"/>
      <c r="U44" s="743"/>
      <c r="V44" s="744"/>
      <c r="W44" s="741"/>
      <c r="X44" s="742"/>
      <c r="Y44" s="745"/>
      <c r="Z44" s="744"/>
      <c r="AA44" s="741"/>
      <c r="AB44" s="742">
        <v>1</v>
      </c>
      <c r="AC44" s="745">
        <v>1</v>
      </c>
      <c r="AD44" s="696">
        <f t="shared" si="4"/>
        <v>1</v>
      </c>
      <c r="AE44" s="697">
        <f t="shared" si="5"/>
        <v>2</v>
      </c>
      <c r="AF44" s="698">
        <f t="shared" si="6"/>
        <v>4</v>
      </c>
      <c r="AG44" s="699">
        <f t="shared" si="7"/>
        <v>5</v>
      </c>
      <c r="AH44" s="729" t="s">
        <v>107</v>
      </c>
      <c r="AI44" s="648"/>
    </row>
    <row r="45" spans="1:35" ht="12.75">
      <c r="A45" s="248">
        <v>8</v>
      </c>
      <c r="B45" s="458" t="s">
        <v>131</v>
      </c>
      <c r="C45" s="153"/>
      <c r="D45" s="153"/>
      <c r="E45" s="352"/>
      <c r="F45" s="238"/>
      <c r="G45" s="39"/>
      <c r="H45" s="32"/>
      <c r="I45" s="224"/>
      <c r="J45" s="166"/>
      <c r="K45" s="39"/>
      <c r="L45" s="32">
        <v>1</v>
      </c>
      <c r="M45" s="33">
        <v>1</v>
      </c>
      <c r="N45" s="30"/>
      <c r="O45" s="39"/>
      <c r="P45" s="32">
        <v>1</v>
      </c>
      <c r="Q45" s="33">
        <v>1</v>
      </c>
      <c r="R45" s="30"/>
      <c r="S45" s="39"/>
      <c r="T45" s="32">
        <v>1</v>
      </c>
      <c r="U45" s="33">
        <v>1</v>
      </c>
      <c r="V45" s="30"/>
      <c r="W45" s="39"/>
      <c r="X45" s="32"/>
      <c r="Y45" s="225"/>
      <c r="Z45" s="30"/>
      <c r="AA45" s="39"/>
      <c r="AB45" s="32">
        <v>1</v>
      </c>
      <c r="AC45" s="225">
        <v>1</v>
      </c>
      <c r="AD45" s="402">
        <f t="shared" si="4"/>
        <v>0</v>
      </c>
      <c r="AE45" s="361">
        <f t="shared" si="5"/>
        <v>0</v>
      </c>
      <c r="AF45" s="360">
        <f t="shared" si="6"/>
        <v>4</v>
      </c>
      <c r="AG45" s="403">
        <f t="shared" si="7"/>
        <v>4</v>
      </c>
      <c r="AH45" s="322" t="s">
        <v>108</v>
      </c>
      <c r="AI45" s="236">
        <v>100</v>
      </c>
    </row>
    <row r="46" spans="1:35" ht="12.75">
      <c r="A46" s="248">
        <v>9</v>
      </c>
      <c r="B46" s="474" t="s">
        <v>240</v>
      </c>
      <c r="C46" s="96"/>
      <c r="D46" s="96"/>
      <c r="E46" s="382"/>
      <c r="F46" s="238"/>
      <c r="G46" s="39"/>
      <c r="H46" s="32"/>
      <c r="I46" s="224"/>
      <c r="J46" s="166"/>
      <c r="K46" s="39"/>
      <c r="L46" s="32">
        <v>1</v>
      </c>
      <c r="M46" s="33">
        <v>2</v>
      </c>
      <c r="N46" s="30"/>
      <c r="O46" s="39"/>
      <c r="P46" s="32">
        <v>1</v>
      </c>
      <c r="Q46" s="33">
        <v>1</v>
      </c>
      <c r="R46" s="30"/>
      <c r="S46" s="39"/>
      <c r="T46" s="32"/>
      <c r="U46" s="33"/>
      <c r="V46" s="30"/>
      <c r="W46" s="39"/>
      <c r="X46" s="32">
        <v>1</v>
      </c>
      <c r="Y46" s="225">
        <v>1</v>
      </c>
      <c r="Z46" s="30"/>
      <c r="AA46" s="39"/>
      <c r="AB46" s="32">
        <v>1</v>
      </c>
      <c r="AC46" s="225">
        <v>1</v>
      </c>
      <c r="AD46" s="402">
        <f t="shared" si="4"/>
        <v>0</v>
      </c>
      <c r="AE46" s="361">
        <f t="shared" si="5"/>
        <v>0</v>
      </c>
      <c r="AF46" s="360">
        <f t="shared" si="6"/>
        <v>4</v>
      </c>
      <c r="AG46" s="403">
        <f t="shared" si="7"/>
        <v>5</v>
      </c>
      <c r="AH46" s="322" t="s">
        <v>109</v>
      </c>
      <c r="AI46" s="236">
        <v>89</v>
      </c>
    </row>
    <row r="47" spans="1:35" ht="12.75">
      <c r="A47" s="248">
        <v>10</v>
      </c>
      <c r="B47" s="468" t="s">
        <v>162</v>
      </c>
      <c r="C47" s="343"/>
      <c r="D47" s="343"/>
      <c r="E47" s="351"/>
      <c r="F47" s="447"/>
      <c r="G47" s="50"/>
      <c r="H47" s="51"/>
      <c r="I47" s="240"/>
      <c r="J47" s="174"/>
      <c r="K47" s="54"/>
      <c r="L47" s="55">
        <v>1</v>
      </c>
      <c r="M47" s="52">
        <v>2</v>
      </c>
      <c r="N47" s="53"/>
      <c r="O47" s="54"/>
      <c r="P47" s="55">
        <v>1</v>
      </c>
      <c r="Q47" s="52">
        <v>1</v>
      </c>
      <c r="R47" s="53"/>
      <c r="S47" s="54"/>
      <c r="T47" s="55">
        <v>1</v>
      </c>
      <c r="U47" s="52">
        <v>2</v>
      </c>
      <c r="V47" s="53"/>
      <c r="W47" s="54"/>
      <c r="X47" s="55"/>
      <c r="Y47" s="241"/>
      <c r="Z47" s="53"/>
      <c r="AA47" s="54"/>
      <c r="AB47" s="55">
        <v>1</v>
      </c>
      <c r="AC47" s="241">
        <v>1</v>
      </c>
      <c r="AD47" s="402">
        <f t="shared" si="4"/>
        <v>0</v>
      </c>
      <c r="AE47" s="361">
        <f t="shared" si="5"/>
        <v>0</v>
      </c>
      <c r="AF47" s="360">
        <f t="shared" si="6"/>
        <v>4</v>
      </c>
      <c r="AG47" s="403">
        <f t="shared" si="7"/>
        <v>6</v>
      </c>
      <c r="AH47" s="322" t="s">
        <v>117</v>
      </c>
      <c r="AI47" s="237">
        <v>79</v>
      </c>
    </row>
    <row r="48" spans="1:35" s="616" customFormat="1" ht="12.75">
      <c r="A48" s="604">
        <v>11</v>
      </c>
      <c r="B48" s="753" t="s">
        <v>178</v>
      </c>
      <c r="C48" s="779"/>
      <c r="D48" s="779"/>
      <c r="E48" s="780"/>
      <c r="F48" s="662"/>
      <c r="G48" s="663"/>
      <c r="H48" s="664">
        <v>1</v>
      </c>
      <c r="I48" s="665">
        <v>3</v>
      </c>
      <c r="J48" s="706"/>
      <c r="K48" s="663"/>
      <c r="L48" s="664">
        <v>1</v>
      </c>
      <c r="M48" s="707">
        <v>1</v>
      </c>
      <c r="N48" s="708"/>
      <c r="O48" s="663"/>
      <c r="P48" s="664"/>
      <c r="Q48" s="707"/>
      <c r="R48" s="708"/>
      <c r="S48" s="663"/>
      <c r="T48" s="664"/>
      <c r="U48" s="707"/>
      <c r="V48" s="708"/>
      <c r="W48" s="663"/>
      <c r="X48" s="664">
        <v>1</v>
      </c>
      <c r="Y48" s="666">
        <v>2</v>
      </c>
      <c r="Z48" s="708"/>
      <c r="AA48" s="663"/>
      <c r="AB48" s="664">
        <v>1</v>
      </c>
      <c r="AC48" s="666">
        <v>1</v>
      </c>
      <c r="AD48" s="696">
        <f t="shared" si="4"/>
        <v>0</v>
      </c>
      <c r="AE48" s="697">
        <f t="shared" si="5"/>
        <v>0</v>
      </c>
      <c r="AF48" s="698">
        <f t="shared" si="6"/>
        <v>4</v>
      </c>
      <c r="AG48" s="699">
        <f t="shared" si="7"/>
        <v>7</v>
      </c>
      <c r="AH48" s="729" t="s">
        <v>121</v>
      </c>
      <c r="AI48" s="615"/>
    </row>
    <row r="49" spans="1:35" s="616" customFormat="1" ht="12.75">
      <c r="A49" s="604">
        <v>12</v>
      </c>
      <c r="B49" s="600" t="s">
        <v>200</v>
      </c>
      <c r="C49" s="674"/>
      <c r="D49" s="674"/>
      <c r="E49" s="703"/>
      <c r="F49" s="662"/>
      <c r="G49" s="663"/>
      <c r="H49" s="664">
        <v>1</v>
      </c>
      <c r="I49" s="665">
        <v>5</v>
      </c>
      <c r="J49" s="706"/>
      <c r="K49" s="663"/>
      <c r="L49" s="664"/>
      <c r="M49" s="707"/>
      <c r="N49" s="708"/>
      <c r="O49" s="663"/>
      <c r="P49" s="664">
        <v>1</v>
      </c>
      <c r="Q49" s="707">
        <v>1</v>
      </c>
      <c r="R49" s="708"/>
      <c r="S49" s="663"/>
      <c r="T49" s="664"/>
      <c r="U49" s="707"/>
      <c r="V49" s="708"/>
      <c r="W49" s="663"/>
      <c r="X49" s="664"/>
      <c r="Y49" s="666"/>
      <c r="Z49" s="708"/>
      <c r="AA49" s="663"/>
      <c r="AB49" s="664">
        <v>1</v>
      </c>
      <c r="AC49" s="666">
        <v>1</v>
      </c>
      <c r="AD49" s="696">
        <f t="shared" si="4"/>
        <v>0</v>
      </c>
      <c r="AE49" s="697">
        <f t="shared" si="5"/>
        <v>0</v>
      </c>
      <c r="AF49" s="698">
        <f t="shared" si="6"/>
        <v>3</v>
      </c>
      <c r="AG49" s="699">
        <f t="shared" si="7"/>
        <v>7</v>
      </c>
      <c r="AH49" s="729" t="s">
        <v>122</v>
      </c>
      <c r="AI49" s="778"/>
    </row>
    <row r="50" spans="1:35" s="616" customFormat="1" ht="12.75">
      <c r="A50" s="604">
        <v>13</v>
      </c>
      <c r="B50" s="600" t="s">
        <v>204</v>
      </c>
      <c r="C50" s="674"/>
      <c r="D50" s="674"/>
      <c r="E50" s="703"/>
      <c r="F50" s="777"/>
      <c r="G50" s="737"/>
      <c r="H50" s="738"/>
      <c r="I50" s="739"/>
      <c r="J50" s="740"/>
      <c r="K50" s="741"/>
      <c r="L50" s="742">
        <v>1</v>
      </c>
      <c r="M50" s="743">
        <v>1</v>
      </c>
      <c r="N50" s="744"/>
      <c r="O50" s="741"/>
      <c r="P50" s="742"/>
      <c r="Q50" s="743"/>
      <c r="R50" s="744"/>
      <c r="S50" s="741"/>
      <c r="T50" s="742"/>
      <c r="U50" s="743"/>
      <c r="V50" s="744"/>
      <c r="W50" s="741"/>
      <c r="X50" s="742"/>
      <c r="Y50" s="745"/>
      <c r="Z50" s="744"/>
      <c r="AA50" s="741"/>
      <c r="AB50" s="742">
        <v>1</v>
      </c>
      <c r="AC50" s="745">
        <v>1</v>
      </c>
      <c r="AD50" s="696">
        <f t="shared" si="4"/>
        <v>0</v>
      </c>
      <c r="AE50" s="697">
        <f t="shared" si="5"/>
        <v>0</v>
      </c>
      <c r="AF50" s="698">
        <f t="shared" si="6"/>
        <v>2</v>
      </c>
      <c r="AG50" s="699">
        <f t="shared" si="7"/>
        <v>2</v>
      </c>
      <c r="AH50" s="729" t="s">
        <v>123</v>
      </c>
      <c r="AI50" s="778"/>
    </row>
    <row r="51" spans="1:35" ht="12.75">
      <c r="A51" s="248">
        <v>14</v>
      </c>
      <c r="B51" s="153"/>
      <c r="C51" s="153"/>
      <c r="D51" s="153"/>
      <c r="E51" s="352"/>
      <c r="F51" s="238"/>
      <c r="G51" s="39"/>
      <c r="H51" s="32"/>
      <c r="I51" s="224"/>
      <c r="J51" s="166"/>
      <c r="K51" s="39"/>
      <c r="L51" s="32"/>
      <c r="M51" s="33"/>
      <c r="N51" s="30"/>
      <c r="O51" s="39"/>
      <c r="P51" s="32"/>
      <c r="Q51" s="33"/>
      <c r="R51" s="30"/>
      <c r="S51" s="39"/>
      <c r="T51" s="32"/>
      <c r="U51" s="33"/>
      <c r="V51" s="30"/>
      <c r="W51" s="39"/>
      <c r="X51" s="32"/>
      <c r="Y51" s="225"/>
      <c r="Z51" s="30"/>
      <c r="AA51" s="39"/>
      <c r="AB51" s="32"/>
      <c r="AC51" s="225"/>
      <c r="AD51" s="317">
        <f aca="true" t="shared" si="8" ref="AD51:AG54">J51+N51+R51+V51+Z51</f>
        <v>0</v>
      </c>
      <c r="AE51" s="5">
        <f t="shared" si="8"/>
        <v>0</v>
      </c>
      <c r="AF51" s="6">
        <f t="shared" si="8"/>
        <v>0</v>
      </c>
      <c r="AG51" s="318">
        <f t="shared" si="8"/>
        <v>0</v>
      </c>
      <c r="AH51" s="321"/>
      <c r="AI51" s="236"/>
    </row>
    <row r="52" spans="1:35" ht="12.75">
      <c r="A52" s="248">
        <v>15</v>
      </c>
      <c r="B52" s="153"/>
      <c r="C52" s="153"/>
      <c r="D52" s="153"/>
      <c r="E52" s="352"/>
      <c r="F52" s="238"/>
      <c r="G52" s="39"/>
      <c r="H52" s="32"/>
      <c r="I52" s="224"/>
      <c r="J52" s="166"/>
      <c r="K52" s="39"/>
      <c r="L52" s="32"/>
      <c r="M52" s="33"/>
      <c r="N52" s="30"/>
      <c r="O52" s="39"/>
      <c r="P52" s="32"/>
      <c r="Q52" s="33"/>
      <c r="R52" s="30"/>
      <c r="S52" s="39"/>
      <c r="T52" s="32"/>
      <c r="U52" s="33"/>
      <c r="V52" s="30"/>
      <c r="W52" s="39"/>
      <c r="X52" s="32"/>
      <c r="Y52" s="225"/>
      <c r="Z52" s="30"/>
      <c r="AA52" s="39"/>
      <c r="AB52" s="32"/>
      <c r="AC52" s="225"/>
      <c r="AD52" s="317">
        <f t="shared" si="8"/>
        <v>0</v>
      </c>
      <c r="AE52" s="5">
        <f t="shared" si="8"/>
        <v>0</v>
      </c>
      <c r="AF52" s="6">
        <f t="shared" si="8"/>
        <v>0</v>
      </c>
      <c r="AG52" s="318">
        <f t="shared" si="8"/>
        <v>0</v>
      </c>
      <c r="AH52" s="319"/>
      <c r="AI52" s="236"/>
    </row>
    <row r="53" spans="1:35" ht="12.75">
      <c r="A53" s="248">
        <v>16</v>
      </c>
      <c r="B53" s="153"/>
      <c r="C53" s="153"/>
      <c r="D53" s="153"/>
      <c r="E53" s="352"/>
      <c r="F53" s="447"/>
      <c r="G53" s="50"/>
      <c r="H53" s="51"/>
      <c r="I53" s="240"/>
      <c r="J53" s="174"/>
      <c r="K53" s="54"/>
      <c r="L53" s="55"/>
      <c r="M53" s="52"/>
      <c r="N53" s="53"/>
      <c r="O53" s="54"/>
      <c r="P53" s="55"/>
      <c r="Q53" s="52"/>
      <c r="R53" s="53"/>
      <c r="S53" s="54"/>
      <c r="T53" s="55"/>
      <c r="U53" s="52"/>
      <c r="V53" s="53"/>
      <c r="W53" s="54"/>
      <c r="X53" s="55"/>
      <c r="Y53" s="241"/>
      <c r="Z53" s="53"/>
      <c r="AA53" s="54"/>
      <c r="AB53" s="55"/>
      <c r="AC53" s="241"/>
      <c r="AD53" s="317">
        <f t="shared" si="8"/>
        <v>0</v>
      </c>
      <c r="AE53" s="5">
        <f t="shared" si="8"/>
        <v>0</v>
      </c>
      <c r="AF53" s="6">
        <f t="shared" si="8"/>
        <v>0</v>
      </c>
      <c r="AG53" s="318">
        <f t="shared" si="8"/>
        <v>0</v>
      </c>
      <c r="AH53" s="323"/>
      <c r="AI53" s="237"/>
    </row>
    <row r="54" spans="1:35" ht="13.5" thickBot="1">
      <c r="A54" s="299">
        <v>17</v>
      </c>
      <c r="B54" s="257"/>
      <c r="C54" s="257"/>
      <c r="D54" s="257"/>
      <c r="E54" s="438"/>
      <c r="F54" s="448"/>
      <c r="G54" s="56"/>
      <c r="H54" s="57"/>
      <c r="I54" s="260"/>
      <c r="J54" s="261"/>
      <c r="K54" s="60"/>
      <c r="L54" s="61"/>
      <c r="M54" s="58"/>
      <c r="N54" s="59"/>
      <c r="O54" s="60"/>
      <c r="P54" s="61"/>
      <c r="Q54" s="58"/>
      <c r="R54" s="59"/>
      <c r="S54" s="60"/>
      <c r="T54" s="61"/>
      <c r="U54" s="58"/>
      <c r="V54" s="59"/>
      <c r="W54" s="60"/>
      <c r="X54" s="61"/>
      <c r="Y54" s="262"/>
      <c r="Z54" s="59"/>
      <c r="AA54" s="60"/>
      <c r="AB54" s="61"/>
      <c r="AC54" s="262"/>
      <c r="AD54" s="333">
        <f t="shared" si="8"/>
        <v>0</v>
      </c>
      <c r="AE54" s="264">
        <f t="shared" si="8"/>
        <v>0</v>
      </c>
      <c r="AF54" s="265">
        <f t="shared" si="8"/>
        <v>0</v>
      </c>
      <c r="AG54" s="334">
        <f t="shared" si="8"/>
        <v>0</v>
      </c>
      <c r="AH54" s="173"/>
      <c r="AI54" s="237"/>
    </row>
    <row r="57" ht="11.25" customHeight="1"/>
    <row r="59" ht="11.25" customHeight="1"/>
    <row r="61" ht="11.25" customHeight="1"/>
    <row r="63" ht="11.25" customHeight="1"/>
    <row r="65" ht="11.25" customHeight="1"/>
    <row r="66" ht="13.5" customHeight="1"/>
  </sheetData>
  <sheetProtection selectLockedCells="1"/>
  <mergeCells count="15">
    <mergeCell ref="D3:F3"/>
    <mergeCell ref="F37:I37"/>
    <mergeCell ref="J37:M37"/>
    <mergeCell ref="N37:Q37"/>
    <mergeCell ref="F10:I10"/>
    <mergeCell ref="J10:M10"/>
    <mergeCell ref="N10:Q10"/>
    <mergeCell ref="R37:U37"/>
    <mergeCell ref="V37:Y37"/>
    <mergeCell ref="AD10:AG10"/>
    <mergeCell ref="AD37:AG37"/>
    <mergeCell ref="V10:Y10"/>
    <mergeCell ref="Z10:AC10"/>
    <mergeCell ref="R10:U10"/>
    <mergeCell ref="Z37:AC37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90" zoomScaleSheetLayoutView="90" zoomScalePageLayoutView="0" workbookViewId="0" topLeftCell="A1">
      <selection activeCell="C5" sqref="C5:D5"/>
    </sheetView>
  </sheetViews>
  <sheetFormatPr defaultColWidth="9.140625" defaultRowHeight="12.75"/>
  <cols>
    <col min="1" max="1" width="3.8515625" style="127" customWidth="1"/>
    <col min="2" max="2" width="30.28125" style="127" customWidth="1"/>
    <col min="3" max="3" width="31.7109375" style="127" customWidth="1"/>
    <col min="4" max="5" width="30.7109375" style="127" customWidth="1"/>
    <col min="6" max="16384" width="9.140625" style="127" customWidth="1"/>
  </cols>
  <sheetData>
    <row r="1" spans="1:5" ht="15.75">
      <c r="A1" s="133" t="str">
        <f ca="1">CELL("contents",INDIRECT("'"&amp;$C$4&amp;" gr.'!"&amp;ADDRESS(ROW(),COLUMN(),4)))</f>
        <v>2009 m. LIETUVOS BOULDERINGO TAURĖ. 6 Etapas - LUK</v>
      </c>
      <c r="B1" s="135"/>
      <c r="C1" s="135"/>
      <c r="D1" s="135"/>
      <c r="E1" s="135"/>
    </row>
    <row r="2" spans="1:5" ht="13.5" thickBot="1">
      <c r="A2" s="135"/>
      <c r="B2" s="135"/>
      <c r="C2" s="135"/>
      <c r="D2" s="135"/>
      <c r="E2" s="146"/>
    </row>
    <row r="3" spans="1:5" ht="16.5" customHeight="1">
      <c r="A3" s="135"/>
      <c r="B3" s="136" t="s">
        <v>64</v>
      </c>
      <c r="C3" s="137">
        <f ca="1">NOW()</f>
        <v>40170.71788402778</v>
      </c>
      <c r="D3" s="135"/>
      <c r="E3" s="146"/>
    </row>
    <row r="4" spans="1:5" ht="16.5" customHeight="1" thickBot="1">
      <c r="A4" s="135"/>
      <c r="B4" s="138" t="s">
        <v>62</v>
      </c>
      <c r="C4" s="129" t="s">
        <v>25</v>
      </c>
      <c r="D4" s="135"/>
      <c r="E4" s="146"/>
    </row>
    <row r="5" spans="1:5" ht="16.5" customHeight="1" thickBot="1">
      <c r="A5" s="135"/>
      <c r="B5" s="139" t="s">
        <v>63</v>
      </c>
      <c r="C5" s="805" t="s">
        <v>95</v>
      </c>
      <c r="D5" s="806"/>
      <c r="E5" s="146"/>
    </row>
    <row r="6" spans="1:5" ht="16.5" customHeight="1" thickBot="1">
      <c r="A6" s="135"/>
      <c r="B6" s="139" t="s">
        <v>65</v>
      </c>
      <c r="C6" s="805"/>
      <c r="D6" s="806"/>
      <c r="E6" s="146"/>
    </row>
    <row r="7" spans="1:5" ht="16.5" customHeight="1" thickBot="1">
      <c r="A7" s="135"/>
      <c r="B7" s="140" t="s">
        <v>70</v>
      </c>
      <c r="C7" s="141"/>
      <c r="D7" s="135"/>
      <c r="E7" s="146"/>
    </row>
    <row r="8" spans="1:5" ht="13.5" customHeight="1">
      <c r="A8" s="135"/>
      <c r="B8" s="142"/>
      <c r="C8" s="142"/>
      <c r="D8" s="135"/>
      <c r="E8" s="135"/>
    </row>
    <row r="9" spans="1:6" ht="13.5" customHeight="1" thickBot="1">
      <c r="A9" s="135"/>
      <c r="B9" s="142"/>
      <c r="C9" s="142"/>
      <c r="D9" s="135"/>
      <c r="E9" s="135"/>
      <c r="F9" s="128"/>
    </row>
    <row r="10" spans="1:6" ht="16.5" thickBot="1">
      <c r="A10" s="135"/>
      <c r="B10" s="143" t="s">
        <v>66</v>
      </c>
      <c r="C10" s="135"/>
      <c r="D10" s="135"/>
      <c r="E10" s="135"/>
      <c r="F10" s="128"/>
    </row>
    <row r="11" spans="1:4" ht="13.5" customHeight="1" thickBot="1">
      <c r="A11" s="130" t="str">
        <f ca="1">IF((CELL("contents",INDIRECT("'"&amp;$C$4&amp;" gr.'!"&amp;ADDRESS(ROW(),COLUMN(),4))))=0,"",CELL("contents",INDIRECT("'"&amp;$C$4&amp;" gr.'!"&amp;ADDRESS(ROW(),COLUMN(),4))))</f>
        <v>Nr.</v>
      </c>
      <c r="B11" s="130" t="str">
        <f ca="1">IF((CELL("contents",INDIRECT("'"&amp;$C$4&amp;" gr.'!"&amp;ADDRESS(ROW(),COLUMN(),4))))=0,"",CELL("contents",INDIRECT("'"&amp;$C$4&amp;" gr.'!"&amp;ADDRESS(ROW(),COLUMN(),4))))</f>
        <v>Vardas</v>
      </c>
      <c r="C11" s="144" t="s">
        <v>68</v>
      </c>
      <c r="D11" s="144" t="s">
        <v>69</v>
      </c>
    </row>
    <row r="12" spans="1:5" ht="18">
      <c r="A12" s="131">
        <f ca="1">IF((CELL("contents",INDIRECT("'"&amp;$C$4&amp;" gr.'!"&amp;ADDRESS(ROW(),COLUMN(),4))))=0,"",CELL("contents",INDIRECT("'"&amp;$C$4&amp;" gr.'!"&amp;ADDRESS(ROW(),COLUMN(),4))))</f>
        <v>1</v>
      </c>
      <c r="B12" s="538" t="str">
        <f ca="1">IF((CELL("contents",INDIRECT("'"&amp;$C$4&amp;" gr.'!"&amp;ADDRESS(ROW(),COLUMN(),4))))=0,"",CELL("contents",INDIRECT("'"&amp;$C$4&amp;" gr.'!"&amp;ADDRESS(ROW(),COLUMN(),4))))</f>
        <v>Matas Dominas</v>
      </c>
      <c r="C12" s="131">
        <f ca="1">IF((CELL("contents",INDIRECT("'"&amp;$C$4&amp;" gr.'!"&amp;ADDRESS(ROW(),COLUMN(),4))))=0,"",CELL("contents",INDIRECT("'"&amp;$C$4&amp;" gr.'!"&amp;ADDRESS(ROW(),COLUMN(),4))))</f>
      </c>
      <c r="D12" s="131"/>
      <c r="E12" s="131"/>
    </row>
    <row r="13" spans="1:5" ht="18">
      <c r="A13" s="132">
        <f aca="true" ca="1" t="shared" si="0" ref="A13:A34">IF((CELL("contents",INDIRECT("'"&amp;$C$4&amp;" gr.'!"&amp;ADDRESS(ROW(),COLUMN(),4))))=0,"",CELL("contents",INDIRECT("'"&amp;$C$4&amp;" gr.'!"&amp;ADDRESS(ROW(),COLUMN(),4))))</f>
        <v>2</v>
      </c>
      <c r="B13" s="539" t="str">
        <f aca="true" ca="1" t="shared" si="1" ref="B13:C28">IF((CELL("contents",INDIRECT("'"&amp;$C$4&amp;" gr.'!"&amp;ADDRESS(ROW(),COLUMN(),4))))=0,"",CELL("contents",INDIRECT("'"&amp;$C$4&amp;" gr.'!"&amp;ADDRESS(ROW(),COLUMN(),4))))</f>
        <v>Vilimantas Petrašiūnas</v>
      </c>
      <c r="C13" s="132">
        <f ca="1" t="shared" si="1"/>
      </c>
      <c r="D13" s="132"/>
      <c r="E13" s="132"/>
    </row>
    <row r="14" spans="1:5" ht="18">
      <c r="A14" s="132">
        <f ca="1" t="shared" si="0"/>
        <v>3</v>
      </c>
      <c r="B14" s="539" t="str">
        <f ca="1" t="shared" si="1"/>
        <v>Такжанов Юрий</v>
      </c>
      <c r="C14" s="132">
        <f ca="1" t="shared" si="1"/>
      </c>
      <c r="D14" s="132"/>
      <c r="E14" s="132"/>
    </row>
    <row r="15" spans="1:5" ht="18">
      <c r="A15" s="132">
        <f ca="1" t="shared" si="0"/>
        <v>4</v>
      </c>
      <c r="B15" s="539" t="str">
        <f ca="1" t="shared" si="1"/>
        <v>Jurji  Krasanov</v>
      </c>
      <c r="C15" s="132">
        <f ca="1" t="shared" si="1"/>
      </c>
      <c r="D15" s="132"/>
      <c r="E15" s="132"/>
    </row>
    <row r="16" spans="1:5" ht="18">
      <c r="A16" s="132">
        <f ca="1" t="shared" si="0"/>
        <v>5</v>
      </c>
      <c r="B16" s="539" t="str">
        <f ca="1" t="shared" si="1"/>
        <v>Jonas Tamulionis</v>
      </c>
      <c r="C16" s="132">
        <f ca="1" t="shared" si="1"/>
      </c>
      <c r="D16" s="132"/>
      <c r="E16" s="132"/>
    </row>
    <row r="17" spans="1:5" ht="18">
      <c r="A17" s="132">
        <f ca="1" t="shared" si="0"/>
        <v>6</v>
      </c>
      <c r="B17" s="539" t="str">
        <f ca="1" t="shared" si="1"/>
        <v>Donatas Izmodenovas</v>
      </c>
      <c r="C17" s="132">
        <f ca="1" t="shared" si="1"/>
      </c>
      <c r="D17" s="132"/>
      <c r="E17" s="132"/>
    </row>
    <row r="18" spans="1:5" ht="18">
      <c r="A18" s="132">
        <f ca="1" t="shared" si="0"/>
        <v>7</v>
      </c>
      <c r="B18" s="539" t="str">
        <f ca="1" t="shared" si="1"/>
        <v>Gediminas Simutis </v>
      </c>
      <c r="C18" s="132">
        <f ca="1" t="shared" si="1"/>
      </c>
      <c r="D18" s="132"/>
      <c r="E18" s="132"/>
    </row>
    <row r="19" spans="1:5" ht="18">
      <c r="A19" s="132">
        <f ca="1" t="shared" si="0"/>
        <v>8</v>
      </c>
      <c r="B19" s="539" t="str">
        <f ca="1" t="shared" si="1"/>
        <v>Julius Sveikauskas</v>
      </c>
      <c r="C19" s="132">
        <f ca="1" t="shared" si="1"/>
      </c>
      <c r="D19" s="132"/>
      <c r="E19" s="132"/>
    </row>
    <row r="20" spans="1:5" ht="18">
      <c r="A20" s="132">
        <f ca="1" t="shared" si="0"/>
        <v>9</v>
      </c>
      <c r="B20" s="539" t="str">
        <f ca="1" t="shared" si="1"/>
        <v>Svjatoslav   Matveev</v>
      </c>
      <c r="C20" s="132">
        <f ca="1" t="shared" si="1"/>
      </c>
      <c r="D20" s="132"/>
      <c r="E20" s="132"/>
    </row>
    <row r="21" spans="1:5" ht="18">
      <c r="A21" s="132">
        <f ca="1" t="shared" si="0"/>
        <v>10</v>
      </c>
      <c r="B21" s="539" t="str">
        <f ca="1" t="shared" si="1"/>
        <v>Arūnas Kamandulis</v>
      </c>
      <c r="C21" s="132">
        <f ca="1" t="shared" si="1"/>
      </c>
      <c r="D21" s="132"/>
      <c r="E21" s="132"/>
    </row>
    <row r="22" spans="1:5" ht="18">
      <c r="A22" s="132">
        <f ca="1" t="shared" si="0"/>
        <v>11</v>
      </c>
      <c r="B22" s="539" t="str">
        <f ca="1" t="shared" si="1"/>
        <v>Dmitrijus Monastyreckis</v>
      </c>
      <c r="C22" s="132">
        <f ca="1" t="shared" si="1"/>
      </c>
      <c r="D22" s="132"/>
      <c r="E22" s="132"/>
    </row>
    <row r="23" spans="1:5" ht="18">
      <c r="A23" s="132">
        <f ca="1" t="shared" si="0"/>
        <v>12</v>
      </c>
      <c r="B23" s="539" t="str">
        <f ca="1" t="shared" si="1"/>
        <v>Aleksandr Vasiljev</v>
      </c>
      <c r="C23" s="132">
        <f ca="1" t="shared" si="1"/>
      </c>
      <c r="D23" s="132"/>
      <c r="E23" s="132"/>
    </row>
    <row r="24" spans="1:5" ht="18">
      <c r="A24" s="132">
        <f ca="1" t="shared" si="0"/>
        <v>13</v>
      </c>
      <c r="B24" s="539" t="str">
        <f ca="1" t="shared" si="1"/>
        <v>Andrius Smirnovas</v>
      </c>
      <c r="C24" s="132">
        <f ca="1" t="shared" si="1"/>
      </c>
      <c r="D24" s="132"/>
      <c r="E24" s="132"/>
    </row>
    <row r="25" spans="1:5" ht="18">
      <c r="A25" s="132">
        <f ca="1" t="shared" si="0"/>
        <v>14</v>
      </c>
      <c r="B25" s="539" t="str">
        <f ca="1" t="shared" si="1"/>
        <v>Lukasz Sidor</v>
      </c>
      <c r="C25" s="132">
        <f ca="1" t="shared" si="1"/>
      </c>
      <c r="D25" s="132"/>
      <c r="E25" s="132"/>
    </row>
    <row r="26" spans="1:5" ht="18">
      <c r="A26" s="132">
        <f ca="1" t="shared" si="0"/>
        <v>15</v>
      </c>
      <c r="B26" s="539" t="str">
        <f ca="1" t="shared" si="1"/>
        <v>Linas Žiaukas</v>
      </c>
      <c r="C26" s="132">
        <f ca="1" t="shared" si="1"/>
      </c>
      <c r="D26" s="132"/>
      <c r="E26" s="132"/>
    </row>
    <row r="27" spans="1:5" ht="18">
      <c r="A27" s="132">
        <f ca="1" t="shared" si="0"/>
        <v>4</v>
      </c>
      <c r="B27" s="539" t="str">
        <f ca="1" t="shared" si="1"/>
        <v>Kotchetkov Mikhail</v>
      </c>
      <c r="C27" s="132">
        <f ca="1" t="shared" si="1"/>
      </c>
      <c r="D27" s="132"/>
      <c r="E27" s="132"/>
    </row>
    <row r="28" spans="1:5" ht="18">
      <c r="A28" s="132">
        <f ca="1" t="shared" si="0"/>
        <v>8</v>
      </c>
      <c r="B28" s="539" t="str">
        <f ca="1" t="shared" si="1"/>
        <v>Khokhpl Vladimir</v>
      </c>
      <c r="C28" s="132">
        <f ca="1" t="shared" si="1"/>
      </c>
      <c r="D28" s="132"/>
      <c r="E28" s="132"/>
    </row>
    <row r="29" spans="1:5" ht="18">
      <c r="A29" s="132">
        <f ca="1" t="shared" si="0"/>
        <v>18</v>
      </c>
      <c r="B29" s="539">
        <f aca="true" ca="1" t="shared" si="2" ref="B29:C34">IF((CELL("contents",INDIRECT("'"&amp;$C$4&amp;" gr.'!"&amp;ADDRESS(ROW(),COLUMN(),4))))=0,"",CELL("contents",INDIRECT("'"&amp;$C$4&amp;" gr.'!"&amp;ADDRESS(ROW(),COLUMN(),4))))</f>
      </c>
      <c r="C29" s="132">
        <f ca="1" t="shared" si="2"/>
      </c>
      <c r="D29" s="132"/>
      <c r="E29" s="132"/>
    </row>
    <row r="30" spans="1:5" ht="18">
      <c r="A30" s="132">
        <f ca="1" t="shared" si="0"/>
        <v>19</v>
      </c>
      <c r="B30" s="539">
        <f ca="1" t="shared" si="2"/>
      </c>
      <c r="C30" s="132">
        <f ca="1" t="shared" si="2"/>
      </c>
      <c r="D30" s="132"/>
      <c r="E30" s="132"/>
    </row>
    <row r="31" spans="1:5" ht="12.75">
      <c r="A31" s="132">
        <f ca="1" t="shared" si="0"/>
        <v>20</v>
      </c>
      <c r="B31" s="132">
        <f ca="1" t="shared" si="2"/>
      </c>
      <c r="C31" s="132">
        <f ca="1" t="shared" si="2"/>
      </c>
      <c r="D31" s="132"/>
      <c r="E31" s="132"/>
    </row>
    <row r="32" spans="1:5" ht="12.75">
      <c r="A32" s="132">
        <f ca="1" t="shared" si="0"/>
        <v>21</v>
      </c>
      <c r="B32" s="132">
        <f ca="1" t="shared" si="2"/>
      </c>
      <c r="C32" s="132">
        <f ca="1" t="shared" si="2"/>
      </c>
      <c r="D32" s="132"/>
      <c r="E32" s="132"/>
    </row>
    <row r="33" spans="1:5" ht="12.75">
      <c r="A33" s="132">
        <f ca="1" t="shared" si="0"/>
        <v>22</v>
      </c>
      <c r="B33" s="132">
        <f ca="1" t="shared" si="2"/>
      </c>
      <c r="C33" s="132">
        <f ca="1" t="shared" si="2"/>
      </c>
      <c r="D33" s="132"/>
      <c r="E33" s="132"/>
    </row>
    <row r="34" spans="1:5" ht="12.75">
      <c r="A34" s="132">
        <f ca="1" t="shared" si="0"/>
        <v>23</v>
      </c>
      <c r="B34" s="132">
        <f ca="1" t="shared" si="2"/>
      </c>
      <c r="C34" s="132">
        <f ca="1" t="shared" si="2"/>
      </c>
      <c r="D34" s="132"/>
      <c r="E34" s="132"/>
    </row>
    <row r="35" spans="1:5" ht="12.75">
      <c r="A35" s="135"/>
      <c r="B35" s="474"/>
      <c r="C35" s="135"/>
      <c r="D35" s="135"/>
      <c r="E35" s="135"/>
    </row>
    <row r="36" spans="1:5" ht="12.75">
      <c r="A36" s="135"/>
      <c r="B36" s="135"/>
      <c r="C36" s="135"/>
      <c r="D36" s="135"/>
      <c r="E36" s="135"/>
    </row>
    <row r="37" spans="1:5" ht="13.5" thickBot="1">
      <c r="A37" s="135"/>
      <c r="B37" s="135"/>
      <c r="C37" s="135"/>
      <c r="D37" s="135"/>
      <c r="E37" s="135"/>
    </row>
    <row r="38" spans="1:5" ht="16.5" thickBot="1">
      <c r="A38" s="135"/>
      <c r="B38" s="145" t="s">
        <v>67</v>
      </c>
      <c r="C38" s="135"/>
      <c r="D38" s="135"/>
      <c r="E38" s="135"/>
    </row>
    <row r="39" spans="1:5" ht="13.5" thickBot="1">
      <c r="A39" s="130" t="str">
        <f aca="true" ca="1" t="shared" si="3" ref="A39:B56">IF((CELL("contents",INDIRECT("'"&amp;$C$4&amp;" gr.'!"&amp;ADDRESS(ROW(),COLUMN(),4))))=0,"",CELL("contents",INDIRECT("'"&amp;$C$4&amp;" gr.'!"&amp;ADDRESS(ROW(),COLUMN(),4))))</f>
        <v>Nr.</v>
      </c>
      <c r="B39" s="130" t="str">
        <f ca="1" t="shared" si="3"/>
        <v>Vardas</v>
      </c>
      <c r="C39" s="144" t="s">
        <v>68</v>
      </c>
      <c r="D39" s="144" t="s">
        <v>69</v>
      </c>
      <c r="E39" s="144"/>
    </row>
    <row r="40" spans="1:5" ht="18">
      <c r="A40" s="131">
        <f ca="1" t="shared" si="3"/>
        <v>1</v>
      </c>
      <c r="B40" s="538" t="str">
        <f ca="1" t="shared" si="3"/>
        <v>Egle Kirdulyte</v>
      </c>
      <c r="C40" s="131">
        <f aca="true" ca="1" t="shared" si="4" ref="C40:C56">IF((CELL("contents",INDIRECT("'"&amp;$C$4&amp;" gr.'!"&amp;ADDRESS(ROW(),COLUMN(),4))))=0,"",CELL("contents",INDIRECT("'"&amp;$C$4&amp;" gr.'!"&amp;ADDRESS(ROW(),COLUMN(),4))))</f>
      </c>
      <c r="D40" s="131"/>
      <c r="E40" s="131"/>
    </row>
    <row r="41" spans="1:5" ht="18">
      <c r="A41" s="132">
        <f ca="1" t="shared" si="3"/>
        <v>2</v>
      </c>
      <c r="B41" s="539" t="str">
        <f ca="1" t="shared" si="3"/>
        <v>Margarita Smirnoviene</v>
      </c>
      <c r="C41" s="132">
        <f ca="1" t="shared" si="4"/>
      </c>
      <c r="D41" s="132"/>
      <c r="E41" s="132"/>
    </row>
    <row r="42" spans="1:5" ht="18">
      <c r="A42" s="132">
        <f ca="1" t="shared" si="3"/>
        <v>3</v>
      </c>
      <c r="B42" s="539" t="str">
        <f ca="1" t="shared" si="3"/>
        <v>Viktorija Pimpytė</v>
      </c>
      <c r="C42" s="132">
        <f ca="1" t="shared" si="4"/>
      </c>
      <c r="D42" s="132"/>
      <c r="E42" s="132"/>
    </row>
    <row r="43" spans="1:5" ht="18">
      <c r="A43" s="132">
        <f ca="1" t="shared" si="3"/>
        <v>4</v>
      </c>
      <c r="B43" s="539" t="str">
        <f ca="1" t="shared" si="3"/>
        <v>Laura Blėdaite</v>
      </c>
      <c r="C43" s="132">
        <f ca="1" t="shared" si="4"/>
      </c>
      <c r="D43" s="132"/>
      <c r="E43" s="132"/>
    </row>
    <row r="44" spans="1:5" ht="18">
      <c r="A44" s="132">
        <f ca="1" t="shared" si="3"/>
        <v>5</v>
      </c>
      <c r="B44" s="539" t="str">
        <f ca="1" t="shared" si="3"/>
        <v>Власова Екатерина</v>
      </c>
      <c r="C44" s="132">
        <f ca="1" t="shared" si="4"/>
      </c>
      <c r="D44" s="132"/>
      <c r="E44" s="132"/>
    </row>
    <row r="45" spans="1:5" ht="18">
      <c r="A45" s="132">
        <f ca="1" t="shared" si="3"/>
        <v>6</v>
      </c>
      <c r="B45" s="539" t="str">
        <f ca="1" t="shared" si="3"/>
        <v>Miglė Žukauskaitė </v>
      </c>
      <c r="C45" s="132">
        <f ca="1" t="shared" si="4"/>
      </c>
      <c r="D45" s="132"/>
      <c r="E45" s="132"/>
    </row>
    <row r="46" spans="1:5" ht="18">
      <c r="A46" s="132">
        <f ca="1" t="shared" si="3"/>
        <v>7</v>
      </c>
      <c r="B46" s="539" t="str">
        <f ca="1" t="shared" si="3"/>
        <v>Egle Marciulaityte</v>
      </c>
      <c r="C46" s="132">
        <f ca="1" t="shared" si="4"/>
      </c>
      <c r="D46" s="132"/>
      <c r="E46" s="132"/>
    </row>
    <row r="47" spans="1:5" ht="18">
      <c r="A47" s="132">
        <f ca="1" t="shared" si="3"/>
        <v>8</v>
      </c>
      <c r="B47" s="539" t="str">
        <f ca="1" t="shared" si="3"/>
        <v>Saulė Žukauskaitė </v>
      </c>
      <c r="C47" s="132">
        <f ca="1" t="shared" si="4"/>
      </c>
      <c r="D47" s="132"/>
      <c r="E47" s="132"/>
    </row>
    <row r="48" spans="1:5" ht="18">
      <c r="A48" s="132">
        <f ca="1" t="shared" si="3"/>
        <v>9</v>
      </c>
      <c r="B48" s="539">
        <f ca="1" t="shared" si="3"/>
      </c>
      <c r="C48" s="132">
        <f ca="1" t="shared" si="4"/>
      </c>
      <c r="D48" s="132"/>
      <c r="E48" s="132"/>
    </row>
    <row r="49" spans="1:5" ht="18">
      <c r="A49" s="132">
        <f ca="1" t="shared" si="3"/>
        <v>10</v>
      </c>
      <c r="B49" s="539">
        <f ca="1" t="shared" si="3"/>
      </c>
      <c r="C49" s="132">
        <f ca="1" t="shared" si="4"/>
      </c>
      <c r="D49" s="132"/>
      <c r="E49" s="132"/>
    </row>
    <row r="50" spans="1:5" ht="18">
      <c r="A50" s="132">
        <f ca="1" t="shared" si="3"/>
        <v>11</v>
      </c>
      <c r="B50" s="539">
        <f ca="1" t="shared" si="3"/>
      </c>
      <c r="C50" s="132">
        <f ca="1" t="shared" si="4"/>
      </c>
      <c r="D50" s="132"/>
      <c r="E50" s="132"/>
    </row>
    <row r="51" spans="1:5" ht="18">
      <c r="A51" s="132">
        <f ca="1" t="shared" si="3"/>
        <v>12</v>
      </c>
      <c r="B51" s="539">
        <f ca="1" t="shared" si="3"/>
      </c>
      <c r="C51" s="132">
        <f ca="1" t="shared" si="4"/>
      </c>
      <c r="D51" s="132"/>
      <c r="E51" s="132"/>
    </row>
    <row r="52" spans="1:5" ht="18">
      <c r="A52" s="132">
        <f ca="1" t="shared" si="3"/>
        <v>13</v>
      </c>
      <c r="B52" s="539">
        <f ca="1" t="shared" si="3"/>
      </c>
      <c r="C52" s="132">
        <f ca="1" t="shared" si="4"/>
      </c>
      <c r="D52" s="132"/>
      <c r="E52" s="132"/>
    </row>
    <row r="53" spans="1:5" ht="12.75">
      <c r="A53" s="132">
        <f ca="1" t="shared" si="3"/>
        <v>14</v>
      </c>
      <c r="B53" s="132">
        <f ca="1" t="shared" si="3"/>
      </c>
      <c r="C53" s="132">
        <f ca="1" t="shared" si="4"/>
      </c>
      <c r="D53" s="132"/>
      <c r="E53" s="132"/>
    </row>
    <row r="54" spans="1:5" ht="12.75">
      <c r="A54" s="132">
        <f ca="1" t="shared" si="3"/>
        <v>15</v>
      </c>
      <c r="B54" s="132">
        <f ca="1" t="shared" si="3"/>
      </c>
      <c r="C54" s="132">
        <f ca="1" t="shared" si="4"/>
      </c>
      <c r="D54" s="132"/>
      <c r="E54" s="132"/>
    </row>
    <row r="55" spans="1:5" ht="12.75">
      <c r="A55" s="132">
        <f ca="1" t="shared" si="3"/>
        <v>16</v>
      </c>
      <c r="B55" s="132">
        <f ca="1" t="shared" si="3"/>
      </c>
      <c r="C55" s="132">
        <f ca="1" t="shared" si="4"/>
      </c>
      <c r="D55" s="132"/>
      <c r="E55" s="132"/>
    </row>
    <row r="56" spans="1:5" ht="12.75">
      <c r="A56" s="132">
        <f ca="1" t="shared" si="3"/>
        <v>17</v>
      </c>
      <c r="B56" s="132">
        <f ca="1" t="shared" si="3"/>
      </c>
      <c r="C56" s="132">
        <f ca="1" t="shared" si="4"/>
      </c>
      <c r="D56" s="132"/>
      <c r="E56" s="132"/>
    </row>
    <row r="57" ht="11.25" customHeight="1"/>
    <row r="59" ht="11.25" customHeight="1"/>
    <row r="61" ht="11.25" customHeight="1"/>
    <row r="63" ht="11.25" customHeight="1"/>
    <row r="65" ht="11.25" customHeight="1"/>
    <row r="66" ht="13.5" customHeight="1"/>
  </sheetData>
  <sheetProtection selectLockedCells="1"/>
  <mergeCells count="2">
    <mergeCell ref="C6:D6"/>
    <mergeCell ref="C5:D5"/>
  </mergeCells>
  <printOptions/>
  <pageMargins left="0.5511811023622047" right="0.1968503937007874" top="0.31496062992125984" bottom="0.5905511811023623" header="0.35433070866141736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view="pageBreakPreview" zoomScale="90" zoomScaleNormal="80" zoomScaleSheetLayoutView="90" zoomScalePageLayoutView="0" workbookViewId="0" topLeftCell="A11">
      <selection activeCell="A21" sqref="A21:IV21"/>
    </sheetView>
  </sheetViews>
  <sheetFormatPr defaultColWidth="9.140625" defaultRowHeight="12.75"/>
  <cols>
    <col min="1" max="1" width="3.8515625" style="127" customWidth="1"/>
    <col min="2" max="2" width="33.00390625" style="127" customWidth="1"/>
    <col min="3" max="3" width="0.85546875" style="127" customWidth="1"/>
    <col min="4" max="4" width="35.57421875" style="127" customWidth="1"/>
    <col min="5" max="5" width="30.7109375" style="127" customWidth="1"/>
    <col min="6" max="16384" width="9.140625" style="127" customWidth="1"/>
  </cols>
  <sheetData>
    <row r="1" spans="1:5" ht="15.75">
      <c r="A1" s="133" t="str">
        <f ca="1">CELL("contents",INDIRECT("'"&amp;$D$4&amp;" gr.'!"&amp;ADDRESS(ROW(),COLUMN(),4)))</f>
        <v>2009 m. LIETUVOS BOULDERINGO TAURĖ. 6 Etapas - LUK</v>
      </c>
      <c r="B1" s="135"/>
      <c r="C1" s="135"/>
      <c r="D1" s="135"/>
      <c r="E1" s="135"/>
    </row>
    <row r="2" spans="1:5" ht="13.5" thickBot="1">
      <c r="A2" s="135"/>
      <c r="B2" s="135"/>
      <c r="C2" s="135"/>
      <c r="D2" s="135"/>
      <c r="E2" s="146"/>
    </row>
    <row r="3" spans="1:5" ht="16.5" customHeight="1">
      <c r="A3" s="135"/>
      <c r="B3" s="136" t="s">
        <v>64</v>
      </c>
      <c r="D3" s="137">
        <f ca="1">NOW()</f>
        <v>40170.71788402778</v>
      </c>
      <c r="E3" s="146"/>
    </row>
    <row r="4" spans="1:5" ht="16.5" customHeight="1" thickBot="1">
      <c r="A4" s="135"/>
      <c r="B4" s="138" t="s">
        <v>62</v>
      </c>
      <c r="D4" s="129" t="s">
        <v>25</v>
      </c>
      <c r="E4" s="146"/>
    </row>
    <row r="5" spans="1:5" ht="16.5" customHeight="1" thickBot="1">
      <c r="A5" s="135"/>
      <c r="B5" s="139" t="s">
        <v>63</v>
      </c>
      <c r="D5" s="595" t="s">
        <v>276</v>
      </c>
      <c r="E5" s="146"/>
    </row>
    <row r="6" spans="1:5" ht="16.5" customHeight="1" thickBot="1">
      <c r="A6" s="135"/>
      <c r="B6" s="139" t="s">
        <v>65</v>
      </c>
      <c r="D6" s="595"/>
      <c r="E6" s="146"/>
    </row>
    <row r="7" spans="1:5" ht="16.5" customHeight="1" thickBot="1">
      <c r="A7" s="135"/>
      <c r="B7" s="140" t="s">
        <v>70</v>
      </c>
      <c r="D7" s="141"/>
      <c r="E7" s="146"/>
    </row>
    <row r="8" spans="1:5" ht="13.5" customHeight="1">
      <c r="A8" s="135"/>
      <c r="B8" s="142"/>
      <c r="C8" s="142"/>
      <c r="D8" s="135"/>
      <c r="E8" s="135"/>
    </row>
    <row r="9" spans="1:6" ht="13.5" customHeight="1" thickBot="1">
      <c r="A9" s="135"/>
      <c r="B9" s="142"/>
      <c r="C9" s="142"/>
      <c r="D9" s="135"/>
      <c r="E9" s="135"/>
      <c r="F9" s="128"/>
    </row>
    <row r="10" spans="1:6" ht="16.5" thickBot="1">
      <c r="A10" s="135"/>
      <c r="B10" s="143" t="s">
        <v>94</v>
      </c>
      <c r="C10" s="135"/>
      <c r="D10" s="135"/>
      <c r="E10" s="135"/>
      <c r="F10" s="128"/>
    </row>
    <row r="11" spans="1:5" ht="13.5" customHeight="1">
      <c r="A11" s="151" t="str">
        <f ca="1">IF((CELL("contents",INDIRECT("'"&amp;$D$4&amp;" gr.'!"&amp;ADDRESS(ROW(),COLUMN(),4))))=0,"",CELL("contents",INDIRECT("'"&amp;$D$4&amp;" gr.'!"&amp;ADDRESS(ROW(),COLUMN(),4))))</f>
        <v>Nr.</v>
      </c>
      <c r="B11" s="151" t="str">
        <f ca="1">IF((CELL("contents",INDIRECT("'"&amp;$D$4&amp;" gr.'!"&amp;ADDRESS(ROW(),COLUMN(),4))))=0,"",CELL("contents",INDIRECT("'"&amp;$D$4&amp;" gr.'!"&amp;ADDRESS(ROW(),COLUMN(),4))))</f>
        <v>Vardas</v>
      </c>
      <c r="C11" s="151"/>
      <c r="D11" s="152"/>
      <c r="E11" s="152" t="s">
        <v>69</v>
      </c>
    </row>
    <row r="12" spans="1:5" ht="12.75">
      <c r="A12" s="153"/>
      <c r="B12" s="154" t="s">
        <v>294</v>
      </c>
      <c r="C12" s="153"/>
      <c r="D12" s="132"/>
      <c r="E12" s="132"/>
    </row>
    <row r="13" spans="1:5" ht="39.75" customHeight="1">
      <c r="A13" s="132" t="s">
        <v>120</v>
      </c>
      <c r="B13" s="154" t="s">
        <v>219</v>
      </c>
      <c r="C13" s="343"/>
      <c r="D13" s="132"/>
      <c r="E13" s="132"/>
    </row>
    <row r="14" spans="1:5" ht="39.75" customHeight="1">
      <c r="A14" s="132" t="s">
        <v>120</v>
      </c>
      <c r="B14" s="154" t="s">
        <v>225</v>
      </c>
      <c r="C14" s="343"/>
      <c r="D14" s="132"/>
      <c r="E14" s="132"/>
    </row>
    <row r="15" spans="1:5" ht="39.75" customHeight="1">
      <c r="A15" s="132" t="s">
        <v>120</v>
      </c>
      <c r="B15" s="154" t="s">
        <v>220</v>
      </c>
      <c r="C15" s="343"/>
      <c r="D15" s="132"/>
      <c r="E15" s="132"/>
    </row>
    <row r="16" spans="1:5" ht="39.75" customHeight="1">
      <c r="A16" s="132" t="s">
        <v>120</v>
      </c>
      <c r="B16" s="154" t="s">
        <v>150</v>
      </c>
      <c r="C16" s="349"/>
      <c r="D16" s="132"/>
      <c r="E16" s="132"/>
    </row>
    <row r="17" spans="1:5" ht="39.75" customHeight="1">
      <c r="A17" s="132" t="s">
        <v>120</v>
      </c>
      <c r="B17" s="154" t="s">
        <v>258</v>
      </c>
      <c r="C17" s="392"/>
      <c r="D17" s="132"/>
      <c r="E17" s="132"/>
    </row>
    <row r="18" spans="1:5" ht="39.75" customHeight="1">
      <c r="A18" s="132" t="s">
        <v>120</v>
      </c>
      <c r="B18" s="154" t="s">
        <v>257</v>
      </c>
      <c r="C18" s="96"/>
      <c r="D18" s="132"/>
      <c r="E18" s="132"/>
    </row>
    <row r="19" spans="1:5" ht="39.75" customHeight="1">
      <c r="A19" s="132" t="s">
        <v>120</v>
      </c>
      <c r="B19" s="154" t="s">
        <v>232</v>
      </c>
      <c r="C19" s="153"/>
      <c r="D19" s="132"/>
      <c r="E19" s="132"/>
    </row>
    <row r="20" spans="1:5" ht="39.75" customHeight="1">
      <c r="A20" s="132" t="s">
        <v>120</v>
      </c>
      <c r="B20" s="154" t="s">
        <v>223</v>
      </c>
      <c r="C20" s="153"/>
      <c r="D20" s="132"/>
      <c r="E20" s="132"/>
    </row>
    <row r="21" spans="1:5" ht="39.75" customHeight="1">
      <c r="A21" s="132" t="s">
        <v>120</v>
      </c>
      <c r="B21" s="154" t="s">
        <v>149</v>
      </c>
      <c r="C21" s="343"/>
      <c r="D21" s="132"/>
      <c r="E21" s="132"/>
    </row>
    <row r="22" spans="1:5" ht="15.75" customHeight="1">
      <c r="A22" s="132"/>
      <c r="B22" s="343"/>
      <c r="C22" s="343"/>
      <c r="D22" s="132"/>
      <c r="E22" s="132"/>
    </row>
    <row r="23" spans="1:5" ht="15.75" customHeight="1">
      <c r="A23" s="132"/>
      <c r="B23" s="343"/>
      <c r="C23" s="343"/>
      <c r="D23" s="132"/>
      <c r="E23" s="132"/>
    </row>
    <row r="24" spans="1:5" ht="15.75" customHeight="1">
      <c r="A24" s="132"/>
      <c r="B24" s="343"/>
      <c r="C24" s="343"/>
      <c r="D24" s="132"/>
      <c r="E24" s="132"/>
    </row>
    <row r="25" spans="1:5" ht="15.75" customHeight="1">
      <c r="A25" s="132"/>
      <c r="B25" s="343"/>
      <c r="C25" s="343"/>
      <c r="D25" s="132"/>
      <c r="E25" s="132"/>
    </row>
    <row r="26" spans="1:5" ht="15.75" customHeight="1">
      <c r="A26" s="132"/>
      <c r="B26" s="343"/>
      <c r="C26" s="343"/>
      <c r="D26" s="132"/>
      <c r="E26" s="132"/>
    </row>
    <row r="27" spans="1:5" ht="15.75" customHeight="1">
      <c r="A27" s="132"/>
      <c r="B27" s="343"/>
      <c r="C27" s="343"/>
      <c r="D27" s="132"/>
      <c r="E27" s="132"/>
    </row>
    <row r="28" spans="1:5" ht="15.75" customHeight="1">
      <c r="A28" s="132"/>
      <c r="B28" s="343"/>
      <c r="C28" s="343"/>
      <c r="D28" s="132"/>
      <c r="E28" s="132"/>
    </row>
    <row r="29" spans="1:5" ht="15.75" customHeight="1">
      <c r="A29" s="132"/>
      <c r="B29" s="343"/>
      <c r="C29" s="343"/>
      <c r="D29" s="132"/>
      <c r="E29" s="132"/>
    </row>
    <row r="30" spans="1:5" ht="15.75" customHeight="1">
      <c r="A30" s="132"/>
      <c r="B30" s="343"/>
      <c r="C30" s="343"/>
      <c r="D30" s="132"/>
      <c r="E30" s="132"/>
    </row>
    <row r="31" spans="1:5" ht="15.75" customHeight="1">
      <c r="A31" s="132"/>
      <c r="B31" s="343"/>
      <c r="C31" s="343"/>
      <c r="D31" s="132"/>
      <c r="E31" s="132"/>
    </row>
    <row r="32" spans="1:5" ht="15.75" customHeight="1">
      <c r="A32" s="132"/>
      <c r="B32" s="343"/>
      <c r="C32" s="343"/>
      <c r="D32" s="132"/>
      <c r="E32" s="132"/>
    </row>
    <row r="33" spans="1:5" ht="15.75" customHeight="1">
      <c r="A33" s="132"/>
      <c r="B33" s="132"/>
      <c r="C33" s="132"/>
      <c r="D33" s="132"/>
      <c r="E33" s="132"/>
    </row>
    <row r="34" spans="1:5" ht="12.75">
      <c r="A34" s="132"/>
      <c r="B34" s="132"/>
      <c r="C34" s="132">
        <f ca="1">IF((CELL("contents",INDIRECT("'"&amp;$D$4&amp;" gr.'!"&amp;ADDRESS(ROW(),COLUMN(),4))))=0,"",CELL("contents",INDIRECT("'"&amp;$D$4&amp;" gr.'!"&amp;ADDRESS(ROW(),COLUMN(),4))))</f>
      </c>
      <c r="D34" s="132"/>
      <c r="E34" s="132"/>
    </row>
    <row r="35" spans="1:5" ht="12.75">
      <c r="A35" s="132"/>
      <c r="B35" s="132"/>
      <c r="C35" s="132">
        <f ca="1">IF((CELL("contents",INDIRECT("'"&amp;$D$4&amp;" gr.'!"&amp;ADDRESS(ROW(),COLUMN(),4))))=0,"",CELL("contents",INDIRECT("'"&amp;$D$4&amp;" gr.'!"&amp;ADDRESS(ROW(),COLUMN(),4))))</f>
      </c>
      <c r="D35" s="132"/>
      <c r="E35" s="132"/>
    </row>
    <row r="36" spans="1:5" ht="12.75">
      <c r="A36" s="132"/>
      <c r="B36" s="132"/>
      <c r="C36" s="132">
        <f ca="1">IF((CELL("contents",INDIRECT("'"&amp;$D$4&amp;" gr.'!"&amp;ADDRESS(ROW(),COLUMN(),4))))=0,"",CELL("contents",INDIRECT("'"&amp;$D$4&amp;" gr.'!"&amp;ADDRESS(ROW(),COLUMN(),4))))</f>
      </c>
      <c r="D36" s="132"/>
      <c r="E36" s="132"/>
    </row>
    <row r="37" spans="1:5" ht="12.75">
      <c r="A37" s="132"/>
      <c r="B37" s="132">
        <f ca="1">IF((CELL("contents",INDIRECT("'"&amp;$D$4&amp;" gr.'!"&amp;ADDRESS(ROW(),COLUMN(),4))))=0,"",CELL("contents",INDIRECT("'"&amp;$D$4&amp;" gr.'!"&amp;ADDRESS(ROW(),COLUMN(),4))))</f>
      </c>
      <c r="C37" s="132">
        <f ca="1">IF((CELL("contents",INDIRECT("'"&amp;$D$4&amp;" gr.'!"&amp;ADDRESS(ROW(),COLUMN(),4))))=0,"",CELL("contents",INDIRECT("'"&amp;$D$4&amp;" gr.'!"&amp;ADDRESS(ROW(),COLUMN(),4))))</f>
      </c>
      <c r="D37" s="132"/>
      <c r="E37" s="132"/>
    </row>
    <row r="38" spans="1:5" ht="12.75">
      <c r="A38" s="135"/>
      <c r="B38" s="135"/>
      <c r="C38" s="135"/>
      <c r="D38" s="135"/>
      <c r="E38" s="135"/>
    </row>
    <row r="39" spans="1:5" ht="12.75">
      <c r="A39" s="135"/>
      <c r="B39" s="135"/>
      <c r="C39" s="135"/>
      <c r="D39" s="135"/>
      <c r="E39" s="135"/>
    </row>
    <row r="40" spans="1:5" ht="13.5" thickBot="1">
      <c r="A40" s="135"/>
      <c r="B40" s="135"/>
      <c r="C40" s="135"/>
      <c r="D40" s="135"/>
      <c r="E40" s="135"/>
    </row>
    <row r="41" spans="1:5" ht="16.5" thickBot="1">
      <c r="A41" s="135"/>
      <c r="B41" s="145" t="s">
        <v>67</v>
      </c>
      <c r="C41" s="135"/>
      <c r="D41" s="135"/>
      <c r="E41" s="135"/>
    </row>
    <row r="42" spans="1:5" ht="13.5" thickBot="1">
      <c r="A42" s="130">
        <f aca="true" ca="1" t="shared" si="0" ref="A42:C59">IF((CELL("contents",INDIRECT("'"&amp;$D$4&amp;" gr.'!"&amp;ADDRESS(ROW(),COLUMN(),4))))=0,"",CELL("contents",INDIRECT("'"&amp;$D$4&amp;" gr.'!"&amp;ADDRESS(ROW(),COLUMN(),4))))</f>
        <v>3</v>
      </c>
      <c r="B42" s="130" t="str">
        <f ca="1" t="shared" si="0"/>
        <v>Viktorija Pimpytė</v>
      </c>
      <c r="C42" s="130">
        <f ca="1" t="shared" si="0"/>
      </c>
      <c r="D42" s="144" t="s">
        <v>68</v>
      </c>
      <c r="E42" s="144" t="s">
        <v>69</v>
      </c>
    </row>
    <row r="43" spans="1:5" ht="12.75">
      <c r="A43" s="131">
        <f ca="1" t="shared" si="0"/>
        <v>4</v>
      </c>
      <c r="B43" s="131" t="str">
        <f ca="1" t="shared" si="0"/>
        <v>Laura Blėdaite</v>
      </c>
      <c r="C43" s="131">
        <f ca="1" t="shared" si="0"/>
      </c>
      <c r="D43" s="131"/>
      <c r="E43" s="131"/>
    </row>
    <row r="44" spans="1:5" ht="12.75">
      <c r="A44" s="132">
        <f ca="1" t="shared" si="0"/>
        <v>5</v>
      </c>
      <c r="B44" s="132" t="str">
        <f ca="1" t="shared" si="0"/>
        <v>Власова Екатерина</v>
      </c>
      <c r="C44" s="132">
        <f ca="1" t="shared" si="0"/>
      </c>
      <c r="D44" s="132"/>
      <c r="E44" s="132"/>
    </row>
    <row r="45" spans="1:5" ht="12.75">
      <c r="A45" s="132">
        <f ca="1" t="shared" si="0"/>
        <v>6</v>
      </c>
      <c r="B45" s="132" t="str">
        <f ca="1" t="shared" si="0"/>
        <v>Miglė Žukauskaitė </v>
      </c>
      <c r="C45" s="132">
        <f ca="1" t="shared" si="0"/>
      </c>
      <c r="D45" s="132"/>
      <c r="E45" s="132"/>
    </row>
    <row r="46" spans="1:5" ht="12.75">
      <c r="A46" s="132">
        <f ca="1" t="shared" si="0"/>
        <v>7</v>
      </c>
      <c r="B46" s="132" t="str">
        <f ca="1" t="shared" si="0"/>
        <v>Egle Marciulaityte</v>
      </c>
      <c r="C46" s="132">
        <f ca="1" t="shared" si="0"/>
      </c>
      <c r="D46" s="132"/>
      <c r="E46" s="132"/>
    </row>
    <row r="47" spans="1:5" ht="12.75">
      <c r="A47" s="132">
        <f ca="1" t="shared" si="0"/>
        <v>8</v>
      </c>
      <c r="B47" s="132" t="str">
        <f ca="1" t="shared" si="0"/>
        <v>Saulė Žukauskaitė </v>
      </c>
      <c r="C47" s="132">
        <f ca="1" t="shared" si="0"/>
      </c>
      <c r="D47" s="132"/>
      <c r="E47" s="132"/>
    </row>
    <row r="48" spans="1:5" ht="12.75">
      <c r="A48" s="132">
        <f ca="1" t="shared" si="0"/>
        <v>9</v>
      </c>
      <c r="B48" s="132">
        <f ca="1" t="shared" si="0"/>
      </c>
      <c r="C48" s="132">
        <f ca="1" t="shared" si="0"/>
      </c>
      <c r="D48" s="132"/>
      <c r="E48" s="132"/>
    </row>
    <row r="49" spans="1:5" ht="12.75">
      <c r="A49" s="132">
        <f ca="1" t="shared" si="0"/>
        <v>10</v>
      </c>
      <c r="B49" s="132">
        <f ca="1" t="shared" si="0"/>
      </c>
      <c r="C49" s="132">
        <f ca="1" t="shared" si="0"/>
      </c>
      <c r="D49" s="132"/>
      <c r="E49" s="132"/>
    </row>
    <row r="50" spans="1:5" ht="12.75">
      <c r="A50" s="132">
        <f ca="1" t="shared" si="0"/>
        <v>11</v>
      </c>
      <c r="B50" s="132">
        <f ca="1" t="shared" si="0"/>
      </c>
      <c r="C50" s="132">
        <f ca="1" t="shared" si="0"/>
      </c>
      <c r="D50" s="132"/>
      <c r="E50" s="132"/>
    </row>
    <row r="51" spans="1:5" ht="12.75">
      <c r="A51" s="132">
        <f ca="1" t="shared" si="0"/>
        <v>12</v>
      </c>
      <c r="B51" s="132">
        <f ca="1" t="shared" si="0"/>
      </c>
      <c r="C51" s="132">
        <f ca="1" t="shared" si="0"/>
      </c>
      <c r="D51" s="132"/>
      <c r="E51" s="132"/>
    </row>
    <row r="52" spans="1:5" ht="12.75">
      <c r="A52" s="132">
        <f ca="1" t="shared" si="0"/>
        <v>13</v>
      </c>
      <c r="B52" s="132">
        <f ca="1" t="shared" si="0"/>
      </c>
      <c r="C52" s="132">
        <f ca="1" t="shared" si="0"/>
      </c>
      <c r="D52" s="132"/>
      <c r="E52" s="132"/>
    </row>
    <row r="53" spans="1:5" ht="12.75">
      <c r="A53" s="132">
        <f ca="1" t="shared" si="0"/>
        <v>14</v>
      </c>
      <c r="B53" s="132">
        <f ca="1" t="shared" si="0"/>
      </c>
      <c r="C53" s="132">
        <f ca="1" t="shared" si="0"/>
      </c>
      <c r="D53" s="132"/>
      <c r="E53" s="132"/>
    </row>
    <row r="54" spans="1:5" ht="12.75">
      <c r="A54" s="132">
        <f ca="1" t="shared" si="0"/>
        <v>15</v>
      </c>
      <c r="B54" s="132">
        <f ca="1" t="shared" si="0"/>
      </c>
      <c r="C54" s="132">
        <f ca="1" t="shared" si="0"/>
      </c>
      <c r="D54" s="132"/>
      <c r="E54" s="132"/>
    </row>
    <row r="55" spans="1:5" ht="12.75">
      <c r="A55" s="132">
        <f ca="1" t="shared" si="0"/>
        <v>16</v>
      </c>
      <c r="B55" s="132">
        <f ca="1" t="shared" si="0"/>
      </c>
      <c r="C55" s="132">
        <f ca="1" t="shared" si="0"/>
      </c>
      <c r="D55" s="132"/>
      <c r="E55" s="132"/>
    </row>
    <row r="56" spans="1:5" ht="12.75">
      <c r="A56" s="132">
        <f ca="1" t="shared" si="0"/>
        <v>17</v>
      </c>
      <c r="B56" s="132">
        <f ca="1" t="shared" si="0"/>
      </c>
      <c r="C56" s="132">
        <f ca="1" t="shared" si="0"/>
      </c>
      <c r="D56" s="132"/>
      <c r="E56" s="132"/>
    </row>
    <row r="57" spans="1:5" ht="12.75">
      <c r="A57" s="132">
        <f ca="1" t="shared" si="0"/>
      </c>
      <c r="B57" s="132">
        <f ca="1" t="shared" si="0"/>
      </c>
      <c r="C57" s="132">
        <f ca="1" t="shared" si="0"/>
      </c>
      <c r="D57" s="132"/>
      <c r="E57" s="132"/>
    </row>
    <row r="58" spans="1:5" ht="12.75">
      <c r="A58" s="132">
        <f ca="1" t="shared" si="0"/>
      </c>
      <c r="B58" s="132">
        <f ca="1" t="shared" si="0"/>
      </c>
      <c r="C58" s="132">
        <f ca="1" t="shared" si="0"/>
      </c>
      <c r="D58" s="132"/>
      <c r="E58" s="132"/>
    </row>
    <row r="59" spans="1:5" ht="12.75">
      <c r="A59" s="132">
        <f ca="1" t="shared" si="0"/>
      </c>
      <c r="B59" s="132">
        <f ca="1" t="shared" si="0"/>
      </c>
      <c r="C59" s="132">
        <f ca="1" t="shared" si="0"/>
      </c>
      <c r="D59" s="132"/>
      <c r="E59" s="132"/>
    </row>
    <row r="60" ht="11.25" customHeight="1"/>
    <row r="62" ht="11.25" customHeight="1"/>
    <row r="64" ht="11.25" customHeight="1"/>
    <row r="66" ht="11.25" customHeight="1"/>
    <row r="68" ht="11.25" customHeight="1"/>
    <row r="69" ht="13.5" customHeight="1"/>
  </sheetData>
  <sheetProtection selectLockedCells="1"/>
  <printOptions/>
  <pageMargins left="0.5513888888888889" right="0.19652777777777777" top="0.42" bottom="0.5902777777777778" header="0.36" footer="0.5118055555555556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2009-12-19T18:34:56Z</cp:lastPrinted>
  <dcterms:created xsi:type="dcterms:W3CDTF">2001-10-27T16:04:15Z</dcterms:created>
  <dcterms:modified xsi:type="dcterms:W3CDTF">2009-12-23T15:14:04Z</dcterms:modified>
  <cp:category/>
  <cp:version/>
  <cp:contentType/>
  <cp:contentStatus/>
  <cp:revision>1</cp:revision>
</cp:coreProperties>
</file>